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ohledávky\"/>
    </mc:Choice>
  </mc:AlternateContent>
  <bookViews>
    <workbookView xWindow="0" yWindow="0" windowWidth="14145" windowHeight="12615"/>
  </bookViews>
  <sheets>
    <sheet name="3.Q 2020" sheetId="2" r:id="rId1"/>
  </sheets>
  <definedNames>
    <definedName name="_xlnm.Print_Area" localSheetId="0">'3.Q 2020'!$A$1:$P$49</definedName>
  </definedNames>
  <calcPr calcId="162913"/>
</workbook>
</file>

<file path=xl/calcChain.xml><?xml version="1.0" encoding="utf-8"?>
<calcChain xmlns="http://schemas.openxmlformats.org/spreadsheetml/2006/main">
  <c r="E20" i="2" l="1"/>
  <c r="E21" i="2"/>
  <c r="E11" i="2"/>
  <c r="E10" i="2"/>
  <c r="N45" i="2" l="1"/>
  <c r="M25" i="2" l="1"/>
  <c r="K25" i="2"/>
  <c r="I25" i="2"/>
  <c r="G25" i="2"/>
  <c r="M24" i="2"/>
  <c r="M26" i="2" s="1"/>
  <c r="K24" i="2"/>
  <c r="I24" i="2"/>
  <c r="G24" i="2"/>
  <c r="M22" i="2"/>
  <c r="K16" i="2"/>
  <c r="I16" i="2"/>
  <c r="G16" i="2"/>
  <c r="E15" i="2"/>
  <c r="E14" i="2"/>
  <c r="K12" i="2"/>
  <c r="I12" i="2"/>
  <c r="G12" i="2"/>
  <c r="E25" i="2" l="1"/>
  <c r="E24" i="2"/>
  <c r="K18" i="2"/>
  <c r="K26" i="2"/>
  <c r="I26" i="2"/>
  <c r="G26" i="2"/>
  <c r="E22" i="2"/>
  <c r="G18" i="2"/>
  <c r="I18" i="2"/>
  <c r="E16" i="2"/>
  <c r="E12" i="2"/>
  <c r="E26" i="2" l="1"/>
  <c r="G27" i="2" s="1"/>
  <c r="E18" i="2"/>
  <c r="M27" i="2" l="1"/>
  <c r="I27" i="2"/>
  <c r="O16" i="2"/>
  <c r="O12" i="2"/>
  <c r="K27" i="2"/>
  <c r="O22" i="2"/>
  <c r="O26" i="2" l="1"/>
  <c r="E27" i="2"/>
</calcChain>
</file>

<file path=xl/sharedStrings.xml><?xml version="1.0" encoding="utf-8"?>
<sst xmlns="http://schemas.openxmlformats.org/spreadsheetml/2006/main" count="46" uniqueCount="26">
  <si>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</si>
  <si>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</si>
  <si>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</si>
  <si>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</si>
  <si>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</si>
  <si>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</si>
  <si>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</si>
  <si>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</si>
  <si>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</si>
  <si>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</si>
  <si>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</si>
  <si>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</si>
  <si>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</si>
  <si>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</si>
  <si>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</si>
  <si>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</si>
  <si>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</si>
  <si>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</si>
  <si>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</si>
  <si>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</si>
  <si>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</si>
  <si>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</si>
  <si>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</si>
  <si>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</si>
  <si>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1993 - 2020</t>
  </si>
  <si>
    <t>STRUKTURA POHLEDÁVEK K 30.9.2020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</si>
</sst>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48"/>
  <sheetViews>
    <sheetView showGridLines="0" tabSelected="1" zoomScale="70" zoomScaleNormal="70" zoomScaleSheetLayoutView="100" workbookViewId="0">
      <selection activeCell="B6" sqref="B6"/>
    </sheetView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5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5" s="27" customFormat="1" ht="15" customHeight="1" x14ac:dyDescent="0.2">
      <c r="B8" s="50"/>
      <c r="C8" s="51"/>
      <c r="D8" s="52"/>
      <c r="E8" s="79" t="s">
        <v>7</v>
      </c>
      <c r="F8" s="80"/>
      <c r="G8" s="89" t="s">
        <v>8</v>
      </c>
      <c r="H8" s="51"/>
      <c r="I8" s="51"/>
      <c r="J8" s="51"/>
      <c r="K8" s="51"/>
      <c r="L8" s="51"/>
      <c r="M8" s="51"/>
      <c r="N8" s="52"/>
      <c r="O8" s="60" t="s">
        <v>9</v>
      </c>
    </row>
    <row r="9" spans="2:15" s="27" customFormat="1" ht="15" customHeight="1" x14ac:dyDescent="0.2">
      <c r="B9" s="53"/>
      <c r="C9" s="54"/>
      <c r="D9" s="55"/>
      <c r="E9" s="81"/>
      <c r="F9" s="82"/>
      <c r="G9" s="77" t="s">
        <v>10</v>
      </c>
      <c r="H9" s="78"/>
      <c r="I9" s="77" t="s">
        <v>11</v>
      </c>
      <c r="J9" s="78"/>
      <c r="K9" s="77" t="s">
        <v>12</v>
      </c>
      <c r="L9" s="78"/>
      <c r="M9" s="90" t="s">
        <v>13</v>
      </c>
      <c r="N9" s="90"/>
      <c r="O9" s="61"/>
    </row>
    <row r="10" spans="2:15" s="2" customFormat="1" ht="15" customHeight="1" x14ac:dyDescent="0.2">
      <c r="B10" s="62" t="s">
        <v>14</v>
      </c>
      <c r="C10" s="58" t="s">
        <v>15</v>
      </c>
      <c r="D10" s="59"/>
      <c r="E10" s="75">
        <f>SUM(G10:K10)</f>
        <v>10004242318.990002</v>
      </c>
      <c r="F10" s="76"/>
      <c r="G10" s="67">
        <v>6728938031.5600004</v>
      </c>
      <c r="H10" s="68"/>
      <c r="I10" s="67">
        <v>3219805551.23</v>
      </c>
      <c r="J10" s="68"/>
      <c r="K10" s="67">
        <v>55498736.200000003</v>
      </c>
      <c r="L10" s="68"/>
      <c r="M10" s="75" t="s">
        <v>16</v>
      </c>
      <c r="N10" s="76"/>
      <c r="O10" s="45"/>
    </row>
    <row r="11" spans="2:15" s="2" customFormat="1" ht="15" customHeight="1" x14ac:dyDescent="0.2">
      <c r="B11" s="63"/>
      <c r="C11" s="58" t="s">
        <v>17</v>
      </c>
      <c r="D11" s="59"/>
      <c r="E11" s="75">
        <f>SUM(G11:K11)</f>
        <v>23660818120.91</v>
      </c>
      <c r="F11" s="76"/>
      <c r="G11" s="67">
        <v>13147369278.370001</v>
      </c>
      <c r="H11" s="68"/>
      <c r="I11" s="67">
        <v>10448285663.629999</v>
      </c>
      <c r="J11" s="68"/>
      <c r="K11" s="67">
        <v>65163178.909999996</v>
      </c>
      <c r="L11" s="68"/>
      <c r="M11" s="75" t="s">
        <v>16</v>
      </c>
      <c r="N11" s="76"/>
      <c r="O11" s="46"/>
    </row>
    <row r="12" spans="2:15" s="2" customFormat="1" ht="15" customHeight="1" x14ac:dyDescent="0.2">
      <c r="B12" s="63"/>
      <c r="C12" s="56" t="s">
        <v>18</v>
      </c>
      <c r="D12" s="57"/>
      <c r="E12" s="69">
        <f>E10+E11</f>
        <v>33665060439.900002</v>
      </c>
      <c r="F12" s="70"/>
      <c r="G12" s="69">
        <f>G10+G11</f>
        <v>19876307309.93</v>
      </c>
      <c r="H12" s="70"/>
      <c r="I12" s="69">
        <f>I10+I11</f>
        <v>13668091214.859999</v>
      </c>
      <c r="J12" s="70"/>
      <c r="K12" s="69">
        <f>K10+K11</f>
        <v>120661915.11</v>
      </c>
      <c r="L12" s="70"/>
      <c r="M12" s="69"/>
      <c r="N12" s="70"/>
      <c r="O12" s="28">
        <f>E12/E26</f>
        <v>0.57995011144037867</v>
      </c>
    </row>
    <row r="13" spans="2:15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2:15" ht="15" customHeight="1" x14ac:dyDescent="0.2">
      <c r="B14" s="64" t="s">
        <v>19</v>
      </c>
      <c r="C14" s="58" t="s">
        <v>15</v>
      </c>
      <c r="D14" s="59"/>
      <c r="E14" s="73">
        <f>SUM(G14:K14)</f>
        <v>11054276528.35</v>
      </c>
      <c r="F14" s="74"/>
      <c r="G14" s="67">
        <v>7741319331.5500002</v>
      </c>
      <c r="H14" s="68"/>
      <c r="I14" s="67">
        <v>3295338159.5599999</v>
      </c>
      <c r="J14" s="68"/>
      <c r="K14" s="67">
        <v>17619037.239999998</v>
      </c>
      <c r="L14" s="68"/>
      <c r="M14" s="73" t="s">
        <v>16</v>
      </c>
      <c r="N14" s="74"/>
      <c r="O14" s="46"/>
    </row>
    <row r="15" spans="2:15" ht="15" customHeight="1" x14ac:dyDescent="0.2">
      <c r="B15" s="65"/>
      <c r="C15" s="58" t="s">
        <v>17</v>
      </c>
      <c r="D15" s="59"/>
      <c r="E15" s="73">
        <f>SUM(G15:K15)</f>
        <v>12143756086.37998</v>
      </c>
      <c r="F15" s="74"/>
      <c r="G15" s="67">
        <v>9021636037.6899796</v>
      </c>
      <c r="H15" s="68"/>
      <c r="I15" s="67">
        <v>3105954155.3400002</v>
      </c>
      <c r="J15" s="68"/>
      <c r="K15" s="67">
        <v>16165893.35</v>
      </c>
      <c r="L15" s="68"/>
      <c r="M15" s="73" t="s">
        <v>16</v>
      </c>
      <c r="N15" s="74"/>
      <c r="O15" s="45"/>
    </row>
    <row r="16" spans="2:15" ht="15" customHeight="1" x14ac:dyDescent="0.2">
      <c r="B16" s="66"/>
      <c r="C16" s="56" t="s">
        <v>18</v>
      </c>
      <c r="D16" s="57"/>
      <c r="E16" s="69">
        <f>E14+E15</f>
        <v>23198032614.72998</v>
      </c>
      <c r="F16" s="70"/>
      <c r="G16" s="69">
        <f>G14+G15</f>
        <v>16762955369.239979</v>
      </c>
      <c r="H16" s="70"/>
      <c r="I16" s="69">
        <f>I14+I15</f>
        <v>6401292314.8999996</v>
      </c>
      <c r="J16" s="70"/>
      <c r="K16" s="69">
        <f>K14+K15</f>
        <v>33784930.589999996</v>
      </c>
      <c r="L16" s="70"/>
      <c r="M16" s="69" t="s">
        <v>16</v>
      </c>
      <c r="N16" s="70"/>
      <c r="O16" s="28">
        <f>E16/E26</f>
        <v>0.39963396543214863</v>
      </c>
    </row>
    <row r="17" spans="2:15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2:15" ht="15" customHeight="1" x14ac:dyDescent="0.2">
      <c r="B18" s="35" t="s">
        <v>20</v>
      </c>
      <c r="C18" s="91"/>
      <c r="D18" s="92"/>
      <c r="E18" s="71">
        <f>E12+E16</f>
        <v>56863093054.629982</v>
      </c>
      <c r="F18" s="72"/>
      <c r="G18" s="71">
        <f>G12+G16</f>
        <v>36639262679.169983</v>
      </c>
      <c r="H18" s="72"/>
      <c r="I18" s="71">
        <f>I12+I16</f>
        <v>20069383529.759998</v>
      </c>
      <c r="J18" s="72"/>
      <c r="K18" s="71">
        <f>K12+K16</f>
        <v>154446845.69999999</v>
      </c>
      <c r="L18" s="72"/>
      <c r="M18" s="71" t="s">
        <v>16</v>
      </c>
      <c r="N18" s="72"/>
      <c r="O18" s="47"/>
    </row>
    <row r="19" spans="2:15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5" ht="15" customHeight="1" x14ac:dyDescent="0.2">
      <c r="B20" s="63" t="s">
        <v>21</v>
      </c>
      <c r="C20" s="58" t="s">
        <v>15</v>
      </c>
      <c r="D20" s="59"/>
      <c r="E20" s="73">
        <f>M20</f>
        <v>268673725.48000002</v>
      </c>
      <c r="F20" s="74"/>
      <c r="G20" s="75"/>
      <c r="H20" s="76"/>
      <c r="I20" s="75"/>
      <c r="J20" s="76"/>
      <c r="K20" s="75"/>
      <c r="L20" s="76"/>
      <c r="M20" s="67">
        <v>268673725.48000002</v>
      </c>
      <c r="N20" s="68"/>
      <c r="O20" s="46"/>
    </row>
    <row r="21" spans="2:15" ht="15" customHeight="1" x14ac:dyDescent="0.2">
      <c r="B21" s="63"/>
      <c r="C21" s="58" t="s">
        <v>17</v>
      </c>
      <c r="D21" s="59"/>
      <c r="E21" s="73">
        <f>M21</f>
        <v>916433876.82000005</v>
      </c>
      <c r="F21" s="74"/>
      <c r="G21" s="75"/>
      <c r="H21" s="76"/>
      <c r="I21" s="75"/>
      <c r="J21" s="76"/>
      <c r="K21" s="75"/>
      <c r="L21" s="76"/>
      <c r="M21" s="67">
        <v>916433876.82000005</v>
      </c>
      <c r="N21" s="68"/>
      <c r="O21" s="46"/>
    </row>
    <row r="22" spans="2:15" ht="15" customHeight="1" x14ac:dyDescent="0.2">
      <c r="B22" s="63"/>
      <c r="C22" s="56" t="s">
        <v>18</v>
      </c>
      <c r="D22" s="57"/>
      <c r="E22" s="69">
        <f>E20+E21</f>
        <v>1185107602.3000002</v>
      </c>
      <c r="F22" s="70"/>
      <c r="G22" s="69"/>
      <c r="H22" s="70"/>
      <c r="I22" s="69"/>
      <c r="J22" s="70"/>
      <c r="K22" s="69"/>
      <c r="L22" s="70"/>
      <c r="M22" s="69">
        <f>M20+M21</f>
        <v>1185107602.3000002</v>
      </c>
      <c r="N22" s="70"/>
      <c r="O22" s="28">
        <f>E22/E26</f>
        <v>2.041592312747283E-2</v>
      </c>
    </row>
    <row r="23" spans="2:15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5" ht="15" customHeight="1" x14ac:dyDescent="0.2">
      <c r="B24" s="63" t="s">
        <v>22</v>
      </c>
      <c r="C24" s="58" t="s">
        <v>15</v>
      </c>
      <c r="D24" s="59"/>
      <c r="E24" s="75">
        <f>E10+E14+E20</f>
        <v>21327192572.820004</v>
      </c>
      <c r="F24" s="76"/>
      <c r="G24" s="75">
        <f t="shared" ref="G24:K25" si="0">G10+G14+G20</f>
        <v>14470257363.110001</v>
      </c>
      <c r="H24" s="76"/>
      <c r="I24" s="75">
        <f t="shared" si="0"/>
        <v>6515143710.79</v>
      </c>
      <c r="J24" s="76"/>
      <c r="K24" s="75">
        <f t="shared" si="0"/>
        <v>73117773.439999998</v>
      </c>
      <c r="L24" s="76"/>
      <c r="M24" s="75">
        <f>+M20</f>
        <v>268673725.48000002</v>
      </c>
      <c r="N24" s="76"/>
      <c r="O24" s="46"/>
    </row>
    <row r="25" spans="2:15" ht="15" customHeight="1" x14ac:dyDescent="0.2">
      <c r="B25" s="63"/>
      <c r="C25" s="58" t="s">
        <v>17</v>
      </c>
      <c r="D25" s="59"/>
      <c r="E25" s="75">
        <f>E11+E15+E21</f>
        <v>36721008084.109978</v>
      </c>
      <c r="F25" s="76"/>
      <c r="G25" s="75">
        <f t="shared" si="0"/>
        <v>22169005316.059982</v>
      </c>
      <c r="H25" s="76"/>
      <c r="I25" s="75">
        <f t="shared" si="0"/>
        <v>13554239818.969999</v>
      </c>
      <c r="J25" s="76"/>
      <c r="K25" s="75">
        <f t="shared" si="0"/>
        <v>81329072.25999999</v>
      </c>
      <c r="L25" s="76"/>
      <c r="M25" s="75">
        <f>+M21</f>
        <v>916433876.82000005</v>
      </c>
      <c r="N25" s="76"/>
      <c r="O25" s="46"/>
    </row>
    <row r="26" spans="2:15" ht="15" customHeight="1" x14ac:dyDescent="0.2">
      <c r="B26" s="63"/>
      <c r="C26" s="56" t="s">
        <v>18</v>
      </c>
      <c r="D26" s="57"/>
      <c r="E26" s="85">
        <f>E24+E25</f>
        <v>58048200656.929977</v>
      </c>
      <c r="F26" s="86"/>
      <c r="G26" s="85">
        <f>G24+G25</f>
        <v>36639262679.169983</v>
      </c>
      <c r="H26" s="86"/>
      <c r="I26" s="85">
        <f>I24+I25</f>
        <v>20069383529.759998</v>
      </c>
      <c r="J26" s="86"/>
      <c r="K26" s="85">
        <f>K24+K25</f>
        <v>154446845.69999999</v>
      </c>
      <c r="L26" s="86"/>
      <c r="M26" s="85">
        <f>M24+M25</f>
        <v>1185107602.3000002</v>
      </c>
      <c r="N26" s="86"/>
      <c r="O26" s="28">
        <f>O12+O16+O22</f>
        <v>1</v>
      </c>
    </row>
    <row r="27" spans="2:15" ht="15" customHeight="1" thickBot="1" x14ac:dyDescent="0.25">
      <c r="B27" s="94" t="s">
        <v>9</v>
      </c>
      <c r="C27" s="95"/>
      <c r="D27" s="96"/>
      <c r="E27" s="83">
        <f>G27+I27+K27+M27</f>
        <v>1</v>
      </c>
      <c r="F27" s="84"/>
      <c r="G27" s="87">
        <f>G26/E26</f>
        <v>0.63118688029128212</v>
      </c>
      <c r="H27" s="88"/>
      <c r="I27" s="87">
        <f>I26/E26</f>
        <v>0.34573653106617097</v>
      </c>
      <c r="J27" s="88"/>
      <c r="K27" s="87">
        <f>K26/E26</f>
        <v>2.6606655150741808E-3</v>
      </c>
      <c r="L27" s="88"/>
      <c r="M27" s="87">
        <f>M26/E26</f>
        <v>2.041592312747283E-2</v>
      </c>
      <c r="N27" s="88"/>
      <c r="O27" s="40"/>
    </row>
    <row r="28" spans="2:15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5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3" t="s">
        <v>0</v>
      </c>
      <c r="P37" s="93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/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3.Q 2020</vt:lpstr>
      <vt:lpstr>'3.Q 2020'!Oblast_tisku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Sadilová Kateřina (ČSSZ 24)</cp:lastModifiedBy>
  <cp:lastPrinted>2019-06-06T07:49:13Z</cp:lastPrinted>
  <dcterms:created xsi:type="dcterms:W3CDTF">2004-09-09T09:31:43Z</dcterms:created>
  <dcterms:modified xsi:type="dcterms:W3CDTF">2020-10-07T11:20:26Z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