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xmiktom\AppData\Local\Microsoft\Windows\INetCache\Content.Outlook\POFD46X5\"/>
    </mc:Choice>
  </mc:AlternateContent>
  <bookViews>
    <workbookView xWindow="0" yWindow="0" windowWidth="13440" windowHeight="6600"/>
  </bookViews>
  <sheets>
    <sheet name="DPP" sheetId="1" r:id="rId1"/>
    <sheet name="DPČ" sheetId="2" r:id="rId2"/>
  </sheets>
  <calcPr calcId="162913" concurrentManualCount="2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D10" i="1"/>
  <c r="D9" i="1"/>
  <c r="D37" i="1"/>
  <c r="D11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E38" i="1"/>
  <c r="F38" i="1"/>
  <c r="G38" i="1"/>
  <c r="H38" i="1"/>
  <c r="I38" i="1"/>
  <c r="J38" i="1"/>
  <c r="K38" i="1"/>
  <c r="L38" i="1"/>
  <c r="M38" i="1"/>
  <c r="N38" i="1"/>
  <c r="O38" i="1"/>
  <c r="P38" i="1"/>
  <c r="Q38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E40" i="1"/>
  <c r="F40" i="1"/>
  <c r="G40" i="1"/>
  <c r="H40" i="1"/>
  <c r="I40" i="1"/>
  <c r="J40" i="1"/>
  <c r="K40" i="1"/>
  <c r="L40" i="1"/>
  <c r="M40" i="1"/>
  <c r="N40" i="1"/>
  <c r="O40" i="1"/>
  <c r="P40" i="1"/>
  <c r="Q40" i="1"/>
  <c r="E41" i="1"/>
  <c r="F41" i="1"/>
  <c r="G41" i="1"/>
  <c r="H41" i="1"/>
  <c r="I41" i="1"/>
  <c r="J41" i="1"/>
  <c r="K41" i="1"/>
  <c r="L41" i="1"/>
  <c r="M41" i="1"/>
  <c r="N41" i="1"/>
  <c r="O41" i="1"/>
  <c r="P41" i="1"/>
  <c r="Q41" i="1"/>
  <c r="D38" i="1"/>
  <c r="D39" i="1"/>
  <c r="D40" i="1"/>
  <c r="D41" i="1"/>
  <c r="D6" i="1" l="1"/>
  <c r="E26" i="1" l="1"/>
  <c r="F26" i="1"/>
  <c r="G26" i="1"/>
  <c r="H26" i="1"/>
  <c r="I26" i="1"/>
  <c r="J26" i="1"/>
  <c r="K26" i="1"/>
  <c r="L26" i="1"/>
  <c r="M26" i="1"/>
  <c r="N26" i="1"/>
  <c r="O26" i="1"/>
  <c r="P26" i="1"/>
  <c r="Q26" i="1"/>
  <c r="P9" i="1"/>
  <c r="Q9" i="1"/>
  <c r="E10" i="1"/>
  <c r="E9" i="1" s="1"/>
  <c r="F10" i="1"/>
  <c r="F9" i="1" s="1"/>
  <c r="G10" i="1"/>
  <c r="G9" i="1" s="1"/>
  <c r="H10" i="1"/>
  <c r="H9" i="1" s="1"/>
  <c r="I10" i="1"/>
  <c r="J10" i="1"/>
  <c r="K10" i="1"/>
  <c r="L10" i="1"/>
  <c r="M10" i="1"/>
  <c r="N10" i="1"/>
  <c r="O10" i="1"/>
  <c r="P10" i="1"/>
  <c r="Q10" i="1"/>
  <c r="E11" i="1"/>
  <c r="F11" i="1"/>
  <c r="G11" i="1"/>
  <c r="H11" i="1"/>
  <c r="I11" i="1"/>
  <c r="J11" i="1"/>
  <c r="J9" i="1" s="1"/>
  <c r="K11" i="1"/>
  <c r="K9" i="1" s="1"/>
  <c r="L11" i="1"/>
  <c r="L9" i="1" s="1"/>
  <c r="M11" i="1"/>
  <c r="M9" i="1" s="1"/>
  <c r="N11" i="1"/>
  <c r="N9" i="1" s="1"/>
  <c r="O11" i="1"/>
  <c r="O9" i="1" s="1"/>
  <c r="P11" i="1"/>
  <c r="Q11" i="1"/>
  <c r="E6" i="1"/>
  <c r="F6" i="1"/>
  <c r="G6" i="1"/>
  <c r="H6" i="1"/>
  <c r="I6" i="1"/>
  <c r="J6" i="1"/>
  <c r="K6" i="1"/>
  <c r="L6" i="1"/>
  <c r="M6" i="1"/>
  <c r="N6" i="1"/>
  <c r="O6" i="1"/>
  <c r="P6" i="1"/>
  <c r="Q6" i="1"/>
  <c r="I9" i="1" l="1"/>
</calcChain>
</file>

<file path=xl/sharedStrings.xml><?xml version="1.0" encoding="utf-8"?>
<sst xmlns="http://schemas.openxmlformats.org/spreadsheetml/2006/main" count="165" uniqueCount="62">
  <si>
    <t>1.</t>
  </si>
  <si>
    <t>2.</t>
  </si>
  <si>
    <t>3.</t>
  </si>
  <si>
    <t>4.</t>
  </si>
  <si>
    <t xml:space="preserve">Celkový počet evidovaných dohod o provedení práce (DPP) </t>
  </si>
  <si>
    <t xml:space="preserve">Počet zaměstnavatelů, kteří evidovali alespoň jednu DPP </t>
  </si>
  <si>
    <t xml:space="preserve">Podíl dohod, u nichž byl překročen limit pro odvod pojistného </t>
  </si>
  <si>
    <t>6.</t>
  </si>
  <si>
    <t>7.</t>
  </si>
  <si>
    <t>8.</t>
  </si>
  <si>
    <t>9.</t>
  </si>
  <si>
    <t>10.</t>
  </si>
  <si>
    <t>11.</t>
  </si>
  <si>
    <t>12.</t>
  </si>
  <si>
    <t>od 10 001</t>
  </si>
  <si>
    <t>10 001 - 20 000</t>
  </si>
  <si>
    <t>---</t>
  </si>
  <si>
    <t>od 11 500</t>
  </si>
  <si>
    <t>od 20 001</t>
  </si>
  <si>
    <t>10 001 - 11 499</t>
  </si>
  <si>
    <t>11 500 - 20 000</t>
  </si>
  <si>
    <t>OSVČ</t>
  </si>
  <si>
    <r>
      <rPr>
        <strike/>
        <sz val="10"/>
        <color theme="1"/>
        <rFont val="Tahoma"/>
        <family val="2"/>
        <charset val="238"/>
      </rPr>
      <t xml:space="preserve">studenti </t>
    </r>
    <r>
      <rPr>
        <sz val="10"/>
        <color theme="1"/>
        <rFont val="Tahoma"/>
        <family val="2"/>
        <charset val="238"/>
      </rPr>
      <t>osoby 0-25 let</t>
    </r>
  </si>
  <si>
    <r>
      <rPr>
        <strike/>
        <sz val="10"/>
        <color theme="1"/>
        <rFont val="Tahoma"/>
        <family val="2"/>
        <charset val="238"/>
      </rPr>
      <t>starobní a invalidní důchodci</t>
    </r>
    <r>
      <rPr>
        <sz val="10"/>
        <color theme="1"/>
        <rFont val="Tahoma"/>
        <family val="2"/>
        <charset val="238"/>
      </rPr>
      <t xml:space="preserve">  osoby 66+</t>
    </r>
  </si>
  <si>
    <t>zaměstnanci s hlavním pracovním poměrem (druh VČ 1-9)</t>
  </si>
  <si>
    <t>DPČ či ostatní (druh VČ K-S)</t>
  </si>
  <si>
    <r>
      <t>Podíl těchto skupin na celkovém počtu</t>
    </r>
    <r>
      <rPr>
        <strike/>
        <sz val="10"/>
        <color theme="1"/>
        <rFont val="Tahoma"/>
        <family val="2"/>
        <charset val="238"/>
      </rPr>
      <t xml:space="preserve"> evidovaných dohod</t>
    </r>
    <r>
      <rPr>
        <sz val="10"/>
        <color theme="1"/>
        <rFont val="Tahoma"/>
        <family val="2"/>
        <charset val="238"/>
      </rPr>
      <t xml:space="preserve"> osob s DPP</t>
    </r>
  </si>
  <si>
    <t xml:space="preserve">Počet osob, u nichž byla dohoda (DPP) evidována </t>
  </si>
  <si>
    <t>Průměrný počet dohod (DPP) na jednu osobu</t>
  </si>
  <si>
    <t>Počet dohod (DPP), které podléhaly povinnému odvodu pojistného</t>
  </si>
  <si>
    <t xml:space="preserve">Rozložení dohod (DPP) podle výše měsíční odměny </t>
  </si>
  <si>
    <t>(do 12/2024 10 001 Kč, od 01/25 11 500 Kč)</t>
  </si>
  <si>
    <t>Počet osob s více než jednou aktivní dohodou (DPP) současně </t>
  </si>
  <si>
    <t>Počet osob pracujících na dohody  (DPP) podle jejich statusu</t>
  </si>
  <si>
    <t>Celkový objem odvedeného pojistného z těchto dohod (DPP) (v Kč)</t>
  </si>
  <si>
    <t>odvedené pojistné za zaměstnance (11,6% z VZ) (v Kč)</t>
  </si>
  <si>
    <t>odvedené pojistné za zaměstnavatele (33,8% v VZ) (v Kč)</t>
  </si>
  <si>
    <t xml:space="preserve">5. </t>
  </si>
  <si>
    <t>Dohody o provedení práce (DPP)</t>
  </si>
  <si>
    <t>dle výše příjmu na 1 DPP (do 12/2024):                               do 10 000</t>
  </si>
  <si>
    <t>dle výše příjmu na 1 DPP (od 01/2025):                               do 10 000</t>
  </si>
  <si>
    <t>dle výše přijmu 1 osoby celkem (do 12/2024):                      do 10 000</t>
  </si>
  <si>
    <t>dle výše přijmu 1 osoby celkem (od 01/2025):                      do 10 000</t>
  </si>
  <si>
    <t>Není k dispozici</t>
  </si>
  <si>
    <t>07/2024</t>
  </si>
  <si>
    <t>08/2024</t>
  </si>
  <si>
    <t>07/2025</t>
  </si>
  <si>
    <t>08/2025</t>
  </si>
  <si>
    <t>09/2024</t>
  </si>
  <si>
    <t>10/2024</t>
  </si>
  <si>
    <t>11/2024</t>
  </si>
  <si>
    <t>12/2024</t>
  </si>
  <si>
    <t>01/2025</t>
  </si>
  <si>
    <t>02/2025</t>
  </si>
  <si>
    <t>03/2025</t>
  </si>
  <si>
    <t>05/2025</t>
  </si>
  <si>
    <t>04/2025</t>
  </si>
  <si>
    <t>06/2025</t>
  </si>
  <si>
    <t>Dohody o pracovní činnosti (DPČ)</t>
  </si>
  <si>
    <t>Průměrná výše odměny za hodinu</t>
  </si>
  <si>
    <t>Celkový úhrn vyměřovacího základu (VZ) z pojistných DPP (v Kč)</t>
  </si>
  <si>
    <t xml:space="preserve">Celkový počet evidovaných dohod o pracovní činnosti (DPČ)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</si>
</sst>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0"/>
      <color theme="0"/>
      <name val="Tahoma"/>
      <family val="2"/>
      <charset val="238"/>
    </font>
    <font>
      <strike/>
      <sz val="10"/>
      <color theme="1"/>
      <name val="Tahoma"/>
      <family val="2"/>
      <charset val="238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B5C8AC"/>
        <bgColor indexed="64"/>
      </patternFill>
    </fill>
    <fill>
      <patternFill patternType="solid">
        <fgColor rgb="FF005E1D"/>
        <bgColor indexed="64"/>
      </patternFill>
    </fill>
    <fill>
      <patternFill patternType="solid">
        <fgColor theme="9" tint="0.79998168889431442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 style="thin">
        <color auto="1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auto="1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auto="1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dashed">
        <color indexed="64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auto="1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auto="1"/>
      </bottom>
      <diagonal/>
    </border>
    <border>
      <left/>
      <right style="dashed">
        <color indexed="64"/>
      </right>
      <top style="thin">
        <color auto="1"/>
      </top>
      <bottom style="thin">
        <color auto="1"/>
      </bottom>
      <diagonal/>
    </border>
    <border>
      <left/>
      <right style="dashed">
        <color indexed="64"/>
      </right>
      <top style="thin">
        <color auto="1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auto="1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 style="thin">
        <color auto="1"/>
      </top>
      <bottom style="medium">
        <color indexed="64"/>
      </bottom>
      <diagonal/>
    </border>
    <border>
      <left/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3" fontId="0" fillId="0" borderId="0" xfId="0" applyNumberFormat="1"/>
    <xf numFmtId="3" fontId="0" fillId="0" borderId="1" xfId="0" applyNumberFormat="1" applyBorder="1" applyAlignment="1"/>
    <xf numFmtId="3" fontId="0" fillId="0" borderId="6" xfId="0" applyNumberFormat="1" applyBorder="1"/>
    <xf numFmtId="3" fontId="0" fillId="0" borderId="7" xfId="0" applyNumberFormat="1" applyBorder="1"/>
    <xf numFmtId="3" fontId="0" fillId="0" borderId="8" xfId="0" applyNumberFormat="1" applyBorder="1"/>
    <xf numFmtId="43" fontId="0" fillId="0" borderId="6" xfId="1" applyFont="1" applyBorder="1"/>
    <xf numFmtId="43" fontId="0" fillId="0" borderId="7" xfId="1" applyFont="1" applyBorder="1"/>
    <xf numFmtId="43" fontId="0" fillId="0" borderId="8" xfId="1" applyFont="1" applyBorder="1"/>
    <xf numFmtId="3" fontId="0" fillId="0" borderId="7" xfId="0" applyNumberFormat="1" applyFont="1" applyBorder="1"/>
    <xf numFmtId="3" fontId="0" fillId="0" borderId="2" xfId="0" applyNumberFormat="1" applyBorder="1" applyAlignment="1"/>
    <xf numFmtId="3" fontId="0" fillId="0" borderId="11" xfId="0" applyNumberFormat="1" applyBorder="1" applyAlignment="1"/>
    <xf numFmtId="3" fontId="0" fillId="0" borderId="2" xfId="2" applyNumberFormat="1" applyFont="1" applyBorder="1" applyAlignment="1"/>
    <xf numFmtId="3" fontId="0" fillId="0" borderId="1" xfId="2" applyNumberFormat="1" applyFont="1" applyBorder="1" applyAlignment="1"/>
    <xf numFmtId="3" fontId="0" fillId="0" borderId="11" xfId="2" applyNumberFormat="1" applyFont="1" applyBorder="1" applyAlignment="1"/>
    <xf numFmtId="3" fontId="0" fillId="0" borderId="12" xfId="0" applyNumberFormat="1" applyBorder="1" applyAlignment="1"/>
    <xf numFmtId="3" fontId="0" fillId="0" borderId="3" xfId="0" applyNumberFormat="1" applyBorder="1" applyAlignment="1"/>
    <xf numFmtId="3" fontId="0" fillId="0" borderId="13" xfId="0" applyNumberFormat="1" applyBorder="1" applyAlignment="1"/>
    <xf numFmtId="3" fontId="0" fillId="0" borderId="17" xfId="0" applyNumberFormat="1" applyBorder="1"/>
    <xf numFmtId="3" fontId="0" fillId="2" borderId="18" xfId="0" applyNumberFormat="1" applyFill="1" applyBorder="1" applyAlignment="1">
      <alignment horizontal="left"/>
    </xf>
    <xf numFmtId="3" fontId="0" fillId="0" borderId="19" xfId="0" applyNumberFormat="1" applyBorder="1"/>
    <xf numFmtId="3" fontId="0" fillId="0" borderId="20" xfId="0" applyNumberFormat="1" applyBorder="1"/>
    <xf numFmtId="3" fontId="0" fillId="0" borderId="21" xfId="0" applyNumberFormat="1" applyBorder="1"/>
    <xf numFmtId="3" fontId="0" fillId="0" borderId="14" xfId="0" applyNumberFormat="1" applyBorder="1"/>
    <xf numFmtId="3" fontId="0" fillId="0" borderId="22" xfId="0" applyNumberFormat="1" applyBorder="1"/>
    <xf numFmtId="10" fontId="0" fillId="0" borderId="26" xfId="2" applyNumberFormat="1" applyFont="1" applyBorder="1" applyAlignment="1"/>
    <xf numFmtId="10" fontId="0" fillId="0" borderId="27" xfId="2" applyNumberFormat="1" applyFont="1" applyBorder="1" applyAlignment="1"/>
    <xf numFmtId="10" fontId="0" fillId="0" borderId="28" xfId="2" applyNumberFormat="1" applyFont="1" applyBorder="1" applyAlignment="1"/>
    <xf numFmtId="10" fontId="0" fillId="0" borderId="29" xfId="2" applyNumberFormat="1" applyFont="1" applyBorder="1" applyAlignment="1"/>
    <xf numFmtId="10" fontId="0" fillId="0" borderId="30" xfId="2" applyNumberFormat="1" applyFont="1" applyBorder="1" applyAlignment="1"/>
    <xf numFmtId="10" fontId="0" fillId="0" borderId="31" xfId="2" applyNumberFormat="1" applyFont="1" applyBorder="1" applyAlignment="1"/>
    <xf numFmtId="10" fontId="0" fillId="0" borderId="32" xfId="2" applyNumberFormat="1" applyFont="1" applyBorder="1" applyAlignment="1"/>
    <xf numFmtId="10" fontId="0" fillId="0" borderId="33" xfId="2" applyNumberFormat="1" applyFont="1" applyBorder="1" applyAlignment="1"/>
    <xf numFmtId="10" fontId="0" fillId="0" borderId="34" xfId="2" applyNumberFormat="1" applyFont="1" applyBorder="1" applyAlignment="1"/>
    <xf numFmtId="3" fontId="0" fillId="0" borderId="26" xfId="0" applyNumberFormat="1" applyBorder="1" applyAlignment="1"/>
    <xf numFmtId="3" fontId="0" fillId="0" borderId="27" xfId="0" applyNumberFormat="1" applyBorder="1" applyAlignment="1"/>
    <xf numFmtId="3" fontId="0" fillId="0" borderId="28" xfId="0" applyNumberFormat="1" applyBorder="1" applyAlignment="1"/>
    <xf numFmtId="3" fontId="0" fillId="0" borderId="29" xfId="0" applyNumberFormat="1" applyBorder="1" applyAlignment="1"/>
    <xf numFmtId="3" fontId="0" fillId="0" borderId="30" xfId="0" applyNumberFormat="1" applyBorder="1" applyAlignment="1"/>
    <xf numFmtId="3" fontId="0" fillId="0" borderId="31" xfId="0" applyNumberFormat="1" applyBorder="1" applyAlignment="1"/>
    <xf numFmtId="3" fontId="0" fillId="0" borderId="29" xfId="0" applyNumberFormat="1" applyBorder="1"/>
    <xf numFmtId="3" fontId="0" fillId="0" borderId="30" xfId="0" applyNumberFormat="1" applyBorder="1"/>
    <xf numFmtId="3" fontId="0" fillId="0" borderId="31" xfId="0" applyNumberFormat="1" applyBorder="1"/>
    <xf numFmtId="3" fontId="0" fillId="0" borderId="35" xfId="0" applyNumberFormat="1" applyBorder="1"/>
    <xf numFmtId="3" fontId="0" fillId="0" borderId="36" xfId="0" applyNumberFormat="1" applyBorder="1"/>
    <xf numFmtId="3" fontId="0" fillId="0" borderId="37" xfId="0" applyNumberFormat="1" applyBorder="1"/>
    <xf numFmtId="10" fontId="0" fillId="0" borderId="6" xfId="2" applyNumberFormat="1" applyFont="1" applyBorder="1"/>
    <xf numFmtId="10" fontId="0" fillId="0" borderId="7" xfId="2" applyNumberFormat="1" applyFont="1" applyBorder="1"/>
    <xf numFmtId="10" fontId="0" fillId="0" borderId="8" xfId="2" applyNumberFormat="1" applyFont="1" applyBorder="1"/>
    <xf numFmtId="3" fontId="0" fillId="0" borderId="26" xfId="0" applyNumberFormat="1" applyBorder="1"/>
    <xf numFmtId="3" fontId="0" fillId="0" borderId="27" xfId="0" applyNumberFormat="1" applyBorder="1"/>
    <xf numFmtId="3" fontId="0" fillId="0" borderId="27" xfId="0" quotePrefix="1" applyNumberFormat="1" applyBorder="1" applyAlignment="1">
      <alignment horizontal="right"/>
    </xf>
    <xf numFmtId="3" fontId="0" fillId="0" borderId="28" xfId="0" quotePrefix="1" applyNumberFormat="1" applyBorder="1" applyAlignment="1">
      <alignment horizontal="right"/>
    </xf>
    <xf numFmtId="3" fontId="0" fillId="0" borderId="30" xfId="0" quotePrefix="1" applyNumberFormat="1" applyBorder="1" applyAlignment="1">
      <alignment horizontal="right"/>
    </xf>
    <xf numFmtId="3" fontId="0" fillId="0" borderId="31" xfId="0" quotePrefix="1" applyNumberFormat="1" applyBorder="1" applyAlignment="1">
      <alignment horizontal="right"/>
    </xf>
    <xf numFmtId="3" fontId="0" fillId="0" borderId="36" xfId="0" quotePrefix="1" applyNumberFormat="1" applyBorder="1" applyAlignment="1">
      <alignment horizontal="right"/>
    </xf>
    <xf numFmtId="3" fontId="0" fillId="0" borderId="37" xfId="0" quotePrefix="1" applyNumberFormat="1" applyBorder="1" applyAlignment="1">
      <alignment horizontal="right"/>
    </xf>
    <xf numFmtId="3" fontId="0" fillId="0" borderId="26" xfId="0" quotePrefix="1" applyNumberFormat="1" applyBorder="1" applyAlignment="1">
      <alignment horizontal="right"/>
    </xf>
    <xf numFmtId="3" fontId="0" fillId="0" borderId="28" xfId="0" applyNumberFormat="1" applyBorder="1"/>
    <xf numFmtId="3" fontId="0" fillId="0" borderId="29" xfId="0" quotePrefix="1" applyNumberFormat="1" applyBorder="1" applyAlignment="1">
      <alignment horizontal="right"/>
    </xf>
    <xf numFmtId="3" fontId="0" fillId="0" borderId="35" xfId="0" quotePrefix="1" applyNumberFormat="1" applyBorder="1" applyAlignment="1">
      <alignment horizontal="right"/>
    </xf>
    <xf numFmtId="3" fontId="4" fillId="4" borderId="38" xfId="0" applyNumberFormat="1" applyFont="1" applyFill="1" applyBorder="1" applyAlignment="1">
      <alignment horizontal="right"/>
    </xf>
    <xf numFmtId="3" fontId="4" fillId="4" borderId="39" xfId="0" applyNumberFormat="1" applyFont="1" applyFill="1" applyBorder="1" applyAlignment="1">
      <alignment horizontal="right"/>
    </xf>
    <xf numFmtId="3" fontId="4" fillId="4" borderId="40" xfId="0" applyNumberFormat="1" applyFont="1" applyFill="1" applyBorder="1" applyAlignment="1">
      <alignment horizontal="right"/>
    </xf>
    <xf numFmtId="3" fontId="0" fillId="4" borderId="38" xfId="0" applyNumberFormat="1" applyFont="1" applyFill="1" applyBorder="1" applyAlignment="1">
      <alignment horizontal="right"/>
    </xf>
    <xf numFmtId="3" fontId="0" fillId="4" borderId="40" xfId="0" applyNumberFormat="1" applyFont="1" applyFill="1" applyBorder="1" applyAlignment="1">
      <alignment horizontal="right"/>
    </xf>
    <xf numFmtId="3" fontId="0" fillId="4" borderId="39" xfId="0" applyNumberFormat="1" applyFont="1" applyFill="1" applyBorder="1" applyAlignment="1">
      <alignment horizontal="right"/>
    </xf>
    <xf numFmtId="3" fontId="0" fillId="4" borderId="18" xfId="0" applyNumberFormat="1" applyFont="1" applyFill="1" applyBorder="1" applyAlignment="1">
      <alignment horizontal="right"/>
    </xf>
    <xf numFmtId="3" fontId="0" fillId="4" borderId="11" xfId="0" applyNumberFormat="1" applyFont="1" applyFill="1" applyBorder="1" applyAlignment="1">
      <alignment horizontal="right"/>
    </xf>
    <xf numFmtId="3" fontId="0" fillId="4" borderId="23" xfId="0" applyNumberFormat="1" applyFont="1" applyFill="1" applyBorder="1" applyAlignment="1">
      <alignment horizontal="right"/>
    </xf>
    <xf numFmtId="3" fontId="0" fillId="4" borderId="18" xfId="0" applyNumberFormat="1" applyFont="1" applyFill="1" applyBorder="1"/>
    <xf numFmtId="3" fontId="0" fillId="0" borderId="42" xfId="0" applyNumberFormat="1" applyBorder="1"/>
    <xf numFmtId="43" fontId="0" fillId="0" borderId="42" xfId="1" applyFont="1" applyBorder="1"/>
    <xf numFmtId="3" fontId="0" fillId="0" borderId="43" xfId="0" applyNumberFormat="1" applyBorder="1"/>
    <xf numFmtId="3" fontId="0" fillId="0" borderId="44" xfId="0" applyNumberFormat="1" applyBorder="1"/>
    <xf numFmtId="3" fontId="0" fillId="0" borderId="43" xfId="0" quotePrefix="1" applyNumberFormat="1" applyBorder="1" applyAlignment="1">
      <alignment horizontal="right"/>
    </xf>
    <xf numFmtId="3" fontId="0" fillId="0" borderId="44" xfId="0" quotePrefix="1" applyNumberFormat="1" applyBorder="1" applyAlignment="1">
      <alignment horizontal="right"/>
    </xf>
    <xf numFmtId="3" fontId="0" fillId="0" borderId="45" xfId="0" applyNumberFormat="1" applyBorder="1"/>
    <xf numFmtId="3" fontId="0" fillId="0" borderId="45" xfId="0" quotePrefix="1" applyNumberFormat="1" applyBorder="1" applyAlignment="1">
      <alignment horizontal="right"/>
    </xf>
    <xf numFmtId="10" fontId="0" fillId="0" borderId="42" xfId="2" applyNumberFormat="1" applyFont="1" applyBorder="1"/>
    <xf numFmtId="3" fontId="0" fillId="0" borderId="43" xfId="0" applyNumberFormat="1" applyBorder="1" applyAlignment="1"/>
    <xf numFmtId="3" fontId="0" fillId="0" borderId="45" xfId="0" applyNumberFormat="1" applyBorder="1" applyAlignment="1"/>
    <xf numFmtId="10" fontId="0" fillId="0" borderId="43" xfId="2" applyNumberFormat="1" applyFont="1" applyBorder="1" applyAlignment="1"/>
    <xf numFmtId="10" fontId="0" fillId="0" borderId="45" xfId="2" applyNumberFormat="1" applyFont="1" applyBorder="1" applyAlignment="1"/>
    <xf numFmtId="10" fontId="0" fillId="0" borderId="46" xfId="2" applyNumberFormat="1" applyFont="1" applyBorder="1" applyAlignment="1"/>
    <xf numFmtId="3" fontId="0" fillId="2" borderId="16" xfId="0" applyNumberFormat="1" applyFill="1" applyBorder="1" applyAlignment="1">
      <alignment horizontal="left"/>
    </xf>
    <xf numFmtId="3" fontId="0" fillId="0" borderId="47" xfId="0" applyNumberFormat="1" applyBorder="1"/>
    <xf numFmtId="3" fontId="0" fillId="0" borderId="50" xfId="0" applyNumberFormat="1" applyBorder="1"/>
    <xf numFmtId="3" fontId="0" fillId="0" borderId="51" xfId="0" applyNumberFormat="1" applyBorder="1"/>
    <xf numFmtId="3" fontId="0" fillId="0" borderId="54" xfId="0" applyNumberFormat="1" applyBorder="1"/>
    <xf numFmtId="3" fontId="0" fillId="2" borderId="57" xfId="0" applyNumberFormat="1" applyFill="1" applyBorder="1" applyAlignment="1">
      <alignment horizontal="left"/>
    </xf>
    <xf numFmtId="3" fontId="0" fillId="0" borderId="58" xfId="0" applyNumberFormat="1" applyBorder="1"/>
    <xf numFmtId="3" fontId="0" fillId="0" borderId="55" xfId="0" applyNumberFormat="1" applyBorder="1"/>
    <xf numFmtId="3" fontId="0" fillId="0" borderId="56" xfId="0" applyNumberFormat="1" applyBorder="1"/>
    <xf numFmtId="3" fontId="0" fillId="0" borderId="59" xfId="0" applyNumberFormat="1" applyBorder="1"/>
    <xf numFmtId="3" fontId="2" fillId="3" borderId="24" xfId="0" applyNumberFormat="1" applyFont="1" applyFill="1" applyBorder="1" applyAlignment="1">
      <alignment horizontal="center" vertical="center" wrapText="1"/>
    </xf>
    <xf numFmtId="3" fontId="2" fillId="3" borderId="25" xfId="0" applyNumberFormat="1" applyFont="1" applyFill="1" applyBorder="1" applyAlignment="1">
      <alignment horizontal="center" vertical="center" wrapText="1"/>
    </xf>
    <xf numFmtId="3" fontId="2" fillId="3" borderId="52" xfId="0" applyNumberFormat="1" applyFont="1" applyFill="1" applyBorder="1" applyAlignment="1">
      <alignment horizontal="center" vertical="center" wrapText="1"/>
    </xf>
    <xf numFmtId="3" fontId="2" fillId="3" borderId="15" xfId="0" applyNumberFormat="1" applyFont="1" applyFill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/>
    </xf>
    <xf numFmtId="3" fontId="0" fillId="0" borderId="7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49" fontId="2" fillId="3" borderId="48" xfId="0" applyNumberFormat="1" applyFont="1" applyFill="1" applyBorder="1" applyAlignment="1">
      <alignment horizontal="center" vertical="center" wrapText="1"/>
    </xf>
    <xf numFmtId="49" fontId="2" fillId="3" borderId="55" xfId="0" applyNumberFormat="1" applyFont="1" applyFill="1" applyBorder="1" applyAlignment="1">
      <alignment horizontal="center" vertical="center" wrapText="1"/>
    </xf>
    <xf numFmtId="49" fontId="2" fillId="3" borderId="41" xfId="0" applyNumberFormat="1" applyFont="1" applyFill="1" applyBorder="1" applyAlignment="1">
      <alignment horizontal="center" vertical="center" wrapText="1"/>
    </xf>
    <xf numFmtId="49" fontId="2" fillId="3" borderId="53" xfId="0" applyNumberFormat="1" applyFont="1" applyFill="1" applyBorder="1" applyAlignment="1">
      <alignment horizontal="center" vertical="center" wrapText="1"/>
    </xf>
    <xf numFmtId="49" fontId="2" fillId="3" borderId="49" xfId="0" applyNumberFormat="1" applyFont="1" applyFill="1" applyBorder="1" applyAlignment="1">
      <alignment horizontal="center" vertical="center" wrapText="1"/>
    </xf>
    <xf numFmtId="49" fontId="2" fillId="3" borderId="56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49" fontId="2" fillId="3" borderId="9" xfId="0" applyNumberFormat="1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>
      <alignment horizontal="center" vertical="center" wrapText="1"/>
    </xf>
    <xf numFmtId="49" fontId="2" fillId="3" borderId="10" xfId="0" applyNumberFormat="1" applyFont="1" applyFill="1" applyBorder="1" applyAlignment="1">
      <alignment horizontal="center" vertical="center" wrapText="1"/>
    </xf>
  </cellXfs>
  <cellStyles count="3">
    <cellStyle name="Čárka" xfId="1" builtinId="3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4"/>
  <sheetViews>
    <sheetView showGridLines="0" tabSelected="1" zoomScaleNormal="100" workbookViewId="0">
      <selection activeCell="D37" sqref="D37:D41"/>
    </sheetView>
  </sheetViews>
  <sheetFormatPr defaultRowHeight="13.2" x14ac:dyDescent="0.25"/>
  <cols>
    <col min="1" max="1" width="3.5546875" customWidth="1"/>
    <col min="2" max="2" width="3.5546875" bestFit="1" customWidth="1"/>
    <col min="3" max="3" width="59.109375" bestFit="1" customWidth="1"/>
    <col min="4" max="17" width="14.33203125" customWidth="1"/>
  </cols>
  <sheetData>
    <row r="1" spans="2:17" ht="12.75" customHeight="1" thickBot="1" x14ac:dyDescent="0.3"/>
    <row r="2" spans="2:17" s="1" customFormat="1" x14ac:dyDescent="0.25">
      <c r="B2" s="95" t="s">
        <v>38</v>
      </c>
      <c r="C2" s="96"/>
      <c r="D2" s="108" t="s">
        <v>44</v>
      </c>
      <c r="E2" s="110" t="s">
        <v>45</v>
      </c>
      <c r="F2" s="102" t="s">
        <v>48</v>
      </c>
      <c r="G2" s="102" t="s">
        <v>49</v>
      </c>
      <c r="H2" s="102" t="s">
        <v>50</v>
      </c>
      <c r="I2" s="106" t="s">
        <v>51</v>
      </c>
      <c r="J2" s="108" t="s">
        <v>52</v>
      </c>
      <c r="K2" s="110" t="s">
        <v>53</v>
      </c>
      <c r="L2" s="102" t="s">
        <v>54</v>
      </c>
      <c r="M2" s="102" t="s">
        <v>56</v>
      </c>
      <c r="N2" s="102" t="s">
        <v>55</v>
      </c>
      <c r="O2" s="102" t="s">
        <v>57</v>
      </c>
      <c r="P2" s="104" t="s">
        <v>46</v>
      </c>
      <c r="Q2" s="106" t="s">
        <v>47</v>
      </c>
    </row>
    <row r="3" spans="2:17" s="1" customFormat="1" ht="13.8" thickBot="1" x14ac:dyDescent="0.3">
      <c r="B3" s="97"/>
      <c r="C3" s="98"/>
      <c r="D3" s="109"/>
      <c r="E3" s="111"/>
      <c r="F3" s="103"/>
      <c r="G3" s="103"/>
      <c r="H3" s="103"/>
      <c r="I3" s="107"/>
      <c r="J3" s="109"/>
      <c r="K3" s="111"/>
      <c r="L3" s="103"/>
      <c r="M3" s="103"/>
      <c r="N3" s="103"/>
      <c r="O3" s="103"/>
      <c r="P3" s="105"/>
      <c r="Q3" s="107"/>
    </row>
    <row r="4" spans="2:17" s="1" customFormat="1" x14ac:dyDescent="0.25">
      <c r="B4" s="22" t="s">
        <v>0</v>
      </c>
      <c r="C4" s="85" t="s">
        <v>4</v>
      </c>
      <c r="D4" s="86">
        <v>1316638</v>
      </c>
      <c r="E4" s="87">
        <v>1290705</v>
      </c>
      <c r="F4" s="87">
        <v>1322223</v>
      </c>
      <c r="G4" s="87">
        <v>1249270</v>
      </c>
      <c r="H4" s="87">
        <v>1268795</v>
      </c>
      <c r="I4" s="88">
        <v>1269540</v>
      </c>
      <c r="J4" s="89">
        <v>1037923</v>
      </c>
      <c r="K4" s="87">
        <v>1131776</v>
      </c>
      <c r="L4" s="87">
        <v>1162795</v>
      </c>
      <c r="M4" s="87">
        <v>1211647</v>
      </c>
      <c r="N4" s="87">
        <v>1263276</v>
      </c>
      <c r="O4" s="87">
        <v>1317540</v>
      </c>
      <c r="P4" s="87">
        <v>1324544</v>
      </c>
      <c r="Q4" s="88">
        <v>1343499</v>
      </c>
    </row>
    <row r="5" spans="2:17" s="1" customFormat="1" x14ac:dyDescent="0.25">
      <c r="B5" s="18" t="s">
        <v>1</v>
      </c>
      <c r="C5" s="19" t="s">
        <v>27</v>
      </c>
      <c r="D5" s="3">
        <v>1065358</v>
      </c>
      <c r="E5" s="4">
        <v>1050837</v>
      </c>
      <c r="F5" s="4">
        <v>1067681</v>
      </c>
      <c r="G5" s="4">
        <v>1015860</v>
      </c>
      <c r="H5" s="4">
        <v>1024036</v>
      </c>
      <c r="I5" s="5">
        <v>1024260</v>
      </c>
      <c r="J5" s="71">
        <v>864430</v>
      </c>
      <c r="K5" s="4">
        <v>930984</v>
      </c>
      <c r="L5" s="4">
        <v>950853</v>
      </c>
      <c r="M5" s="4">
        <v>985003</v>
      </c>
      <c r="N5" s="4">
        <v>1022174</v>
      </c>
      <c r="O5" s="4">
        <v>1060175</v>
      </c>
      <c r="P5" s="4">
        <v>1073627</v>
      </c>
      <c r="Q5" s="5">
        <v>1088679</v>
      </c>
    </row>
    <row r="6" spans="2:17" s="1" customFormat="1" x14ac:dyDescent="0.25">
      <c r="B6" s="18" t="s">
        <v>2</v>
      </c>
      <c r="C6" s="19" t="s">
        <v>28</v>
      </c>
      <c r="D6" s="6">
        <f t="shared" ref="D6:Q6" si="0">D4/D5</f>
        <v>1.2358643761064356</v>
      </c>
      <c r="E6" s="7">
        <f t="shared" si="0"/>
        <v>1.2282637554635019</v>
      </c>
      <c r="F6" s="7">
        <f t="shared" si="0"/>
        <v>1.2384064153993561</v>
      </c>
      <c r="G6" s="7">
        <f t="shared" si="0"/>
        <v>1.2297659126257554</v>
      </c>
      <c r="H6" s="7">
        <f t="shared" si="0"/>
        <v>1.2390140580995199</v>
      </c>
      <c r="I6" s="8">
        <f t="shared" si="0"/>
        <v>1.2394704469568274</v>
      </c>
      <c r="J6" s="72">
        <f t="shared" si="0"/>
        <v>1.2007021968233402</v>
      </c>
      <c r="K6" s="7">
        <f t="shared" si="0"/>
        <v>1.2156771759772456</v>
      </c>
      <c r="L6" s="7">
        <f t="shared" si="0"/>
        <v>1.222896704327588</v>
      </c>
      <c r="M6" s="7">
        <f t="shared" si="0"/>
        <v>1.2300947306759471</v>
      </c>
      <c r="N6" s="7">
        <f t="shared" si="0"/>
        <v>1.235871779168713</v>
      </c>
      <c r="O6" s="7">
        <f t="shared" si="0"/>
        <v>1.2427570919895301</v>
      </c>
      <c r="P6" s="7">
        <f t="shared" si="0"/>
        <v>1.2337096589411407</v>
      </c>
      <c r="Q6" s="8">
        <f t="shared" si="0"/>
        <v>1.2340634842777347</v>
      </c>
    </row>
    <row r="7" spans="2:17" s="1" customFormat="1" x14ac:dyDescent="0.25">
      <c r="B7" s="18" t="s">
        <v>3</v>
      </c>
      <c r="C7" s="19" t="s">
        <v>29</v>
      </c>
      <c r="D7" s="3">
        <v>34798</v>
      </c>
      <c r="E7" s="4">
        <v>32658</v>
      </c>
      <c r="F7" s="4">
        <v>17567</v>
      </c>
      <c r="G7" s="4">
        <v>15543</v>
      </c>
      <c r="H7" s="4">
        <v>17598</v>
      </c>
      <c r="I7" s="5">
        <v>25346</v>
      </c>
      <c r="J7" s="71">
        <v>13681</v>
      </c>
      <c r="K7" s="4">
        <v>13730</v>
      </c>
      <c r="L7" s="4">
        <v>15891</v>
      </c>
      <c r="M7" s="4">
        <v>15015</v>
      </c>
      <c r="N7" s="4">
        <v>15794</v>
      </c>
      <c r="O7" s="4">
        <v>17820</v>
      </c>
      <c r="P7" s="4">
        <v>32075</v>
      </c>
      <c r="Q7" s="5">
        <v>29665</v>
      </c>
    </row>
    <row r="8" spans="2:17" s="1" customFormat="1" x14ac:dyDescent="0.25">
      <c r="B8" s="20" t="s">
        <v>37</v>
      </c>
      <c r="C8" s="19" t="s">
        <v>60</v>
      </c>
      <c r="D8" s="3">
        <v>647755379</v>
      </c>
      <c r="E8" s="4">
        <v>604273949</v>
      </c>
      <c r="F8" s="4">
        <v>334993791</v>
      </c>
      <c r="G8" s="4">
        <v>301691860</v>
      </c>
      <c r="H8" s="4">
        <v>348549338</v>
      </c>
      <c r="I8" s="5">
        <v>478731266</v>
      </c>
      <c r="J8" s="71">
        <v>282306333</v>
      </c>
      <c r="K8" s="4">
        <v>277699376</v>
      </c>
      <c r="L8" s="4">
        <v>318387854</v>
      </c>
      <c r="M8" s="4">
        <v>303993348</v>
      </c>
      <c r="N8" s="4">
        <v>316227607</v>
      </c>
      <c r="O8" s="4">
        <v>360621236</v>
      </c>
      <c r="P8" s="4">
        <v>663545508</v>
      </c>
      <c r="Q8" s="5">
        <v>595772134</v>
      </c>
    </row>
    <row r="9" spans="2:17" s="1" customFormat="1" x14ac:dyDescent="0.25">
      <c r="B9" s="21"/>
      <c r="C9" s="19" t="s">
        <v>34</v>
      </c>
      <c r="D9" s="3">
        <f>D10+D11</f>
        <v>294080942.06600004</v>
      </c>
      <c r="E9" s="4">
        <f t="shared" ref="E9:Q9" si="1">E10+E11</f>
        <v>274340372.84600002</v>
      </c>
      <c r="F9" s="4">
        <f t="shared" si="1"/>
        <v>152087181.11400002</v>
      </c>
      <c r="G9" s="4">
        <f t="shared" si="1"/>
        <v>136968104.44</v>
      </c>
      <c r="H9" s="4">
        <f t="shared" si="1"/>
        <v>158241399.45200002</v>
      </c>
      <c r="I9" s="5">
        <f t="shared" si="1"/>
        <v>217343994.76400003</v>
      </c>
      <c r="J9" s="71">
        <f t="shared" si="1"/>
        <v>128167075.18200001</v>
      </c>
      <c r="K9" s="4">
        <f t="shared" si="1"/>
        <v>126075516.704</v>
      </c>
      <c r="L9" s="4">
        <f t="shared" si="1"/>
        <v>144548085.71600002</v>
      </c>
      <c r="M9" s="4">
        <f t="shared" si="1"/>
        <v>138012979.99200001</v>
      </c>
      <c r="N9" s="4">
        <f t="shared" si="1"/>
        <v>143567333.57800001</v>
      </c>
      <c r="O9" s="4">
        <f t="shared" si="1"/>
        <v>163722041.14399999</v>
      </c>
      <c r="P9" s="4">
        <f t="shared" si="1"/>
        <v>301249660.63200003</v>
      </c>
      <c r="Q9" s="5">
        <f t="shared" si="1"/>
        <v>270480548.83600003</v>
      </c>
    </row>
    <row r="10" spans="2:17" s="1" customFormat="1" x14ac:dyDescent="0.25">
      <c r="B10" s="21"/>
      <c r="C10" s="67" t="s">
        <v>35</v>
      </c>
      <c r="D10" s="49">
        <f>D8*0.116</f>
        <v>75139623.964000002</v>
      </c>
      <c r="E10" s="50">
        <f t="shared" ref="E10:Q10" si="2">E8*0.116</f>
        <v>70095778.084000006</v>
      </c>
      <c r="F10" s="50">
        <f t="shared" si="2"/>
        <v>38859279.756000005</v>
      </c>
      <c r="G10" s="50">
        <f t="shared" si="2"/>
        <v>34996255.760000005</v>
      </c>
      <c r="H10" s="50">
        <f t="shared" si="2"/>
        <v>40431723.208000004</v>
      </c>
      <c r="I10" s="58">
        <f t="shared" si="2"/>
        <v>55532826.856000006</v>
      </c>
      <c r="J10" s="73">
        <f t="shared" si="2"/>
        <v>32747534.628000002</v>
      </c>
      <c r="K10" s="50">
        <f t="shared" si="2"/>
        <v>32213127.616</v>
      </c>
      <c r="L10" s="50">
        <f t="shared" si="2"/>
        <v>36932991.064000003</v>
      </c>
      <c r="M10" s="50">
        <f t="shared" si="2"/>
        <v>35263228.368000001</v>
      </c>
      <c r="N10" s="50">
        <f t="shared" si="2"/>
        <v>36682402.412</v>
      </c>
      <c r="O10" s="50">
        <f t="shared" si="2"/>
        <v>41832063.376000002</v>
      </c>
      <c r="P10" s="50">
        <f t="shared" si="2"/>
        <v>76971278.928000003</v>
      </c>
      <c r="Q10" s="58">
        <f t="shared" si="2"/>
        <v>69109567.544</v>
      </c>
    </row>
    <row r="11" spans="2:17" s="1" customFormat="1" x14ac:dyDescent="0.25">
      <c r="B11" s="22"/>
      <c r="C11" s="67" t="s">
        <v>36</v>
      </c>
      <c r="D11" s="43">
        <f>D8*0.338</f>
        <v>218941318.10200003</v>
      </c>
      <c r="E11" s="44">
        <f t="shared" ref="E11:Q11" si="3">E8*0.338</f>
        <v>204244594.76200002</v>
      </c>
      <c r="F11" s="44">
        <f t="shared" si="3"/>
        <v>113227901.35800001</v>
      </c>
      <c r="G11" s="44">
        <f t="shared" si="3"/>
        <v>101971848.68000001</v>
      </c>
      <c r="H11" s="44">
        <f t="shared" si="3"/>
        <v>117809676.244</v>
      </c>
      <c r="I11" s="45">
        <f t="shared" si="3"/>
        <v>161811167.90800002</v>
      </c>
      <c r="J11" s="74">
        <f t="shared" si="3"/>
        <v>95419540.554000005</v>
      </c>
      <c r="K11" s="44">
        <f t="shared" si="3"/>
        <v>93862389.088</v>
      </c>
      <c r="L11" s="44">
        <f t="shared" si="3"/>
        <v>107615094.65200001</v>
      </c>
      <c r="M11" s="44">
        <f t="shared" si="3"/>
        <v>102749751.62400001</v>
      </c>
      <c r="N11" s="44">
        <f t="shared" si="3"/>
        <v>106884931.16600001</v>
      </c>
      <c r="O11" s="44">
        <f t="shared" si="3"/>
        <v>121889977.76800001</v>
      </c>
      <c r="P11" s="44">
        <f t="shared" si="3"/>
        <v>224278381.70400003</v>
      </c>
      <c r="Q11" s="45">
        <f t="shared" si="3"/>
        <v>201370981.29200003</v>
      </c>
    </row>
    <row r="12" spans="2:17" s="1" customFormat="1" x14ac:dyDescent="0.25">
      <c r="B12" s="18" t="s">
        <v>7</v>
      </c>
      <c r="C12" s="19" t="s">
        <v>5</v>
      </c>
      <c r="D12" s="3">
        <v>195056</v>
      </c>
      <c r="E12" s="4">
        <v>192653</v>
      </c>
      <c r="F12" s="4">
        <v>195591</v>
      </c>
      <c r="G12" s="4">
        <v>187830</v>
      </c>
      <c r="H12" s="4">
        <v>188389</v>
      </c>
      <c r="I12" s="5">
        <v>190675</v>
      </c>
      <c r="J12" s="71">
        <v>177507</v>
      </c>
      <c r="K12" s="4">
        <v>188190</v>
      </c>
      <c r="L12" s="4">
        <v>187274</v>
      </c>
      <c r="M12" s="4">
        <v>191549</v>
      </c>
      <c r="N12" s="4">
        <v>195047</v>
      </c>
      <c r="O12" s="4">
        <v>198782</v>
      </c>
      <c r="P12" s="4">
        <v>199504</v>
      </c>
      <c r="Q12" s="5">
        <v>202652</v>
      </c>
    </row>
    <row r="13" spans="2:17" s="1" customFormat="1" x14ac:dyDescent="0.25">
      <c r="B13" s="20" t="s">
        <v>8</v>
      </c>
      <c r="C13" s="19" t="s">
        <v>30</v>
      </c>
      <c r="D13" s="15"/>
      <c r="E13" s="16"/>
      <c r="F13" s="16"/>
      <c r="G13" s="16"/>
      <c r="H13" s="16"/>
      <c r="I13" s="17"/>
      <c r="J13" s="16"/>
      <c r="K13" s="16"/>
      <c r="L13" s="16"/>
      <c r="M13" s="16"/>
      <c r="N13" s="16"/>
      <c r="O13" s="16"/>
      <c r="P13" s="16"/>
      <c r="Q13" s="17"/>
    </row>
    <row r="14" spans="2:17" s="1" customFormat="1" x14ac:dyDescent="0.25">
      <c r="B14" s="21"/>
      <c r="C14" s="61" t="s">
        <v>39</v>
      </c>
      <c r="D14" s="49">
        <v>1281840</v>
      </c>
      <c r="E14" s="50">
        <v>1258047</v>
      </c>
      <c r="F14" s="50">
        <v>1304656</v>
      </c>
      <c r="G14" s="50">
        <v>1233727</v>
      </c>
      <c r="H14" s="50">
        <v>1251197</v>
      </c>
      <c r="I14" s="58">
        <v>1244194</v>
      </c>
      <c r="J14" s="75" t="s">
        <v>16</v>
      </c>
      <c r="K14" s="51" t="s">
        <v>16</v>
      </c>
      <c r="L14" s="51" t="s">
        <v>16</v>
      </c>
      <c r="M14" s="51" t="s">
        <v>16</v>
      </c>
      <c r="N14" s="51" t="s">
        <v>16</v>
      </c>
      <c r="O14" s="51" t="s">
        <v>16</v>
      </c>
      <c r="P14" s="51" t="s">
        <v>16</v>
      </c>
      <c r="Q14" s="52" t="s">
        <v>16</v>
      </c>
    </row>
    <row r="15" spans="2:17" s="1" customFormat="1" x14ac:dyDescent="0.25">
      <c r="B15" s="21"/>
      <c r="C15" s="62" t="s">
        <v>14</v>
      </c>
      <c r="D15" s="43">
        <v>34798</v>
      </c>
      <c r="E15" s="44">
        <v>32658</v>
      </c>
      <c r="F15" s="44">
        <v>17567</v>
      </c>
      <c r="G15" s="44">
        <v>15543</v>
      </c>
      <c r="H15" s="44">
        <v>17598</v>
      </c>
      <c r="I15" s="45">
        <v>25346</v>
      </c>
      <c r="J15" s="76" t="s">
        <v>16</v>
      </c>
      <c r="K15" s="55" t="s">
        <v>16</v>
      </c>
      <c r="L15" s="55" t="s">
        <v>16</v>
      </c>
      <c r="M15" s="55" t="s">
        <v>16</v>
      </c>
      <c r="N15" s="55" t="s">
        <v>16</v>
      </c>
      <c r="O15" s="55" t="s">
        <v>16</v>
      </c>
      <c r="P15" s="55" t="s">
        <v>16</v>
      </c>
      <c r="Q15" s="56" t="s">
        <v>16</v>
      </c>
    </row>
    <row r="16" spans="2:17" s="1" customFormat="1" x14ac:dyDescent="0.25">
      <c r="B16" s="21"/>
      <c r="C16" s="61" t="s">
        <v>40</v>
      </c>
      <c r="D16" s="57" t="s">
        <v>16</v>
      </c>
      <c r="E16" s="51" t="s">
        <v>16</v>
      </c>
      <c r="F16" s="51" t="s">
        <v>16</v>
      </c>
      <c r="G16" s="51" t="s">
        <v>16</v>
      </c>
      <c r="H16" s="51" t="s">
        <v>16</v>
      </c>
      <c r="I16" s="52" t="s">
        <v>16</v>
      </c>
      <c r="J16" s="73">
        <v>842341</v>
      </c>
      <c r="K16" s="50">
        <v>913378</v>
      </c>
      <c r="L16" s="50">
        <v>924081</v>
      </c>
      <c r="M16" s="50">
        <v>963016</v>
      </c>
      <c r="N16" s="50">
        <v>1000670</v>
      </c>
      <c r="O16" s="50">
        <v>1036307</v>
      </c>
      <c r="P16" s="50">
        <v>987181</v>
      </c>
      <c r="Q16" s="58">
        <v>1005437</v>
      </c>
    </row>
    <row r="17" spans="2:17" s="1" customFormat="1" x14ac:dyDescent="0.25">
      <c r="B17" s="21"/>
      <c r="C17" s="63" t="s">
        <v>19</v>
      </c>
      <c r="D17" s="59" t="s">
        <v>16</v>
      </c>
      <c r="E17" s="53" t="s">
        <v>16</v>
      </c>
      <c r="F17" s="53" t="s">
        <v>16</v>
      </c>
      <c r="G17" s="53" t="s">
        <v>16</v>
      </c>
      <c r="H17" s="53" t="s">
        <v>16</v>
      </c>
      <c r="I17" s="54" t="s">
        <v>16</v>
      </c>
      <c r="J17" s="77">
        <v>181901</v>
      </c>
      <c r="K17" s="41">
        <v>204668</v>
      </c>
      <c r="L17" s="41">
        <v>222823</v>
      </c>
      <c r="M17" s="41">
        <v>233616</v>
      </c>
      <c r="N17" s="41">
        <v>246812</v>
      </c>
      <c r="O17" s="41">
        <v>263413</v>
      </c>
      <c r="P17" s="41">
        <v>305288</v>
      </c>
      <c r="Q17" s="42">
        <v>308397</v>
      </c>
    </row>
    <row r="18" spans="2:17" s="1" customFormat="1" x14ac:dyDescent="0.25">
      <c r="B18" s="21"/>
      <c r="C18" s="62" t="s">
        <v>17</v>
      </c>
      <c r="D18" s="60" t="s">
        <v>16</v>
      </c>
      <c r="E18" s="55" t="s">
        <v>16</v>
      </c>
      <c r="F18" s="55" t="s">
        <v>16</v>
      </c>
      <c r="G18" s="55" t="s">
        <v>16</v>
      </c>
      <c r="H18" s="55" t="s">
        <v>16</v>
      </c>
      <c r="I18" s="56" t="s">
        <v>16</v>
      </c>
      <c r="J18" s="74">
        <v>13681</v>
      </c>
      <c r="K18" s="44">
        <v>13730</v>
      </c>
      <c r="L18" s="44">
        <v>15891</v>
      </c>
      <c r="M18" s="44">
        <v>15015</v>
      </c>
      <c r="N18" s="44">
        <v>15794</v>
      </c>
      <c r="O18" s="44">
        <v>17820</v>
      </c>
      <c r="P18" s="44">
        <v>32075</v>
      </c>
      <c r="Q18" s="45">
        <v>29665</v>
      </c>
    </row>
    <row r="19" spans="2:17" s="1" customFormat="1" x14ac:dyDescent="0.25">
      <c r="B19" s="21"/>
      <c r="C19" s="61" t="s">
        <v>41</v>
      </c>
      <c r="D19" s="49">
        <v>950787</v>
      </c>
      <c r="E19" s="50">
        <v>943955</v>
      </c>
      <c r="F19" s="50">
        <v>977996</v>
      </c>
      <c r="G19" s="50">
        <v>932688</v>
      </c>
      <c r="H19" s="50">
        <v>934930</v>
      </c>
      <c r="I19" s="58">
        <v>931096</v>
      </c>
      <c r="J19" s="75" t="s">
        <v>16</v>
      </c>
      <c r="K19" s="51" t="s">
        <v>16</v>
      </c>
      <c r="L19" s="51" t="s">
        <v>16</v>
      </c>
      <c r="M19" s="51" t="s">
        <v>16</v>
      </c>
      <c r="N19" s="51" t="s">
        <v>16</v>
      </c>
      <c r="O19" s="51" t="s">
        <v>16</v>
      </c>
      <c r="P19" s="51" t="s">
        <v>16</v>
      </c>
      <c r="Q19" s="52" t="s">
        <v>16</v>
      </c>
    </row>
    <row r="20" spans="2:17" s="1" customFormat="1" x14ac:dyDescent="0.25">
      <c r="B20" s="21"/>
      <c r="C20" s="63" t="s">
        <v>15</v>
      </c>
      <c r="D20" s="40">
        <v>88042</v>
      </c>
      <c r="E20" s="41">
        <v>83419</v>
      </c>
      <c r="F20" s="41">
        <v>71619</v>
      </c>
      <c r="G20" s="41">
        <v>65863</v>
      </c>
      <c r="H20" s="41">
        <v>70209</v>
      </c>
      <c r="I20" s="42">
        <v>72777</v>
      </c>
      <c r="J20" s="78" t="s">
        <v>16</v>
      </c>
      <c r="K20" s="53" t="s">
        <v>16</v>
      </c>
      <c r="L20" s="53" t="s">
        <v>16</v>
      </c>
      <c r="M20" s="53" t="s">
        <v>16</v>
      </c>
      <c r="N20" s="53" t="s">
        <v>16</v>
      </c>
      <c r="O20" s="53" t="s">
        <v>16</v>
      </c>
      <c r="P20" s="53" t="s">
        <v>16</v>
      </c>
      <c r="Q20" s="54" t="s">
        <v>16</v>
      </c>
    </row>
    <row r="21" spans="2:17" s="1" customFormat="1" x14ac:dyDescent="0.25">
      <c r="B21" s="21"/>
      <c r="C21" s="62" t="s">
        <v>18</v>
      </c>
      <c r="D21" s="43">
        <v>26529</v>
      </c>
      <c r="E21" s="44">
        <v>23463</v>
      </c>
      <c r="F21" s="44">
        <v>18066</v>
      </c>
      <c r="G21" s="44">
        <v>17309</v>
      </c>
      <c r="H21" s="44">
        <v>18897</v>
      </c>
      <c r="I21" s="45">
        <v>20387</v>
      </c>
      <c r="J21" s="76" t="s">
        <v>16</v>
      </c>
      <c r="K21" s="55" t="s">
        <v>16</v>
      </c>
      <c r="L21" s="55" t="s">
        <v>16</v>
      </c>
      <c r="M21" s="55" t="s">
        <v>16</v>
      </c>
      <c r="N21" s="55" t="s">
        <v>16</v>
      </c>
      <c r="O21" s="55" t="s">
        <v>16</v>
      </c>
      <c r="P21" s="55" t="s">
        <v>16</v>
      </c>
      <c r="Q21" s="56" t="s">
        <v>16</v>
      </c>
    </row>
    <row r="22" spans="2:17" s="1" customFormat="1" x14ac:dyDescent="0.25">
      <c r="B22" s="21"/>
      <c r="C22" s="64" t="s">
        <v>42</v>
      </c>
      <c r="D22" s="57" t="s">
        <v>16</v>
      </c>
      <c r="E22" s="51" t="s">
        <v>16</v>
      </c>
      <c r="F22" s="51" t="s">
        <v>16</v>
      </c>
      <c r="G22" s="51" t="s">
        <v>16</v>
      </c>
      <c r="H22" s="51" t="s">
        <v>16</v>
      </c>
      <c r="I22" s="52" t="s">
        <v>16</v>
      </c>
      <c r="J22" s="73">
        <v>655323</v>
      </c>
      <c r="K22" s="50">
        <v>700645</v>
      </c>
      <c r="L22" s="50">
        <v>701924</v>
      </c>
      <c r="M22" s="50">
        <v>726521</v>
      </c>
      <c r="N22" s="50">
        <v>749538</v>
      </c>
      <c r="O22" s="50">
        <v>769535</v>
      </c>
      <c r="P22" s="50">
        <v>732644</v>
      </c>
      <c r="Q22" s="58">
        <v>747561</v>
      </c>
    </row>
    <row r="23" spans="2:17" s="1" customFormat="1" x14ac:dyDescent="0.25">
      <c r="B23" s="21"/>
      <c r="C23" s="65" t="s">
        <v>19</v>
      </c>
      <c r="D23" s="59" t="s">
        <v>16</v>
      </c>
      <c r="E23" s="53" t="s">
        <v>16</v>
      </c>
      <c r="F23" s="53" t="s">
        <v>16</v>
      </c>
      <c r="G23" s="53" t="s">
        <v>16</v>
      </c>
      <c r="H23" s="53" t="s">
        <v>16</v>
      </c>
      <c r="I23" s="54" t="s">
        <v>16</v>
      </c>
      <c r="J23" s="77">
        <v>141539</v>
      </c>
      <c r="K23" s="41">
        <v>158310</v>
      </c>
      <c r="L23" s="41">
        <v>170611</v>
      </c>
      <c r="M23" s="41">
        <v>179166</v>
      </c>
      <c r="N23" s="41">
        <v>189573</v>
      </c>
      <c r="O23" s="41">
        <v>201574</v>
      </c>
      <c r="P23" s="41">
        <v>235484</v>
      </c>
      <c r="Q23" s="42">
        <v>237644</v>
      </c>
    </row>
    <row r="24" spans="2:17" s="1" customFormat="1" x14ac:dyDescent="0.25">
      <c r="B24" s="21"/>
      <c r="C24" s="65" t="s">
        <v>20</v>
      </c>
      <c r="D24" s="59" t="s">
        <v>16</v>
      </c>
      <c r="E24" s="53" t="s">
        <v>16</v>
      </c>
      <c r="F24" s="53" t="s">
        <v>16</v>
      </c>
      <c r="G24" s="53" t="s">
        <v>16</v>
      </c>
      <c r="H24" s="53" t="s">
        <v>16</v>
      </c>
      <c r="I24" s="54" t="s">
        <v>16</v>
      </c>
      <c r="J24" s="77">
        <v>40648</v>
      </c>
      <c r="K24" s="41">
        <v>43404</v>
      </c>
      <c r="L24" s="41">
        <v>46322</v>
      </c>
      <c r="M24" s="41">
        <v>46865</v>
      </c>
      <c r="N24" s="41">
        <v>49010</v>
      </c>
      <c r="O24" s="41">
        <v>52213</v>
      </c>
      <c r="P24" s="41">
        <v>58295</v>
      </c>
      <c r="Q24" s="42">
        <v>58218</v>
      </c>
    </row>
    <row r="25" spans="2:17" s="1" customFormat="1" x14ac:dyDescent="0.25">
      <c r="B25" s="22"/>
      <c r="C25" s="66" t="s">
        <v>18</v>
      </c>
      <c r="D25" s="60" t="s">
        <v>16</v>
      </c>
      <c r="E25" s="55" t="s">
        <v>16</v>
      </c>
      <c r="F25" s="55" t="s">
        <v>16</v>
      </c>
      <c r="G25" s="55" t="s">
        <v>16</v>
      </c>
      <c r="H25" s="55" t="s">
        <v>16</v>
      </c>
      <c r="I25" s="56" t="s">
        <v>16</v>
      </c>
      <c r="J25" s="74">
        <v>26920</v>
      </c>
      <c r="K25" s="44">
        <v>28625</v>
      </c>
      <c r="L25" s="44">
        <v>31996</v>
      </c>
      <c r="M25" s="44">
        <v>32451</v>
      </c>
      <c r="N25" s="44">
        <v>34053</v>
      </c>
      <c r="O25" s="44">
        <v>36853</v>
      </c>
      <c r="P25" s="44">
        <v>47204</v>
      </c>
      <c r="Q25" s="45">
        <v>45256</v>
      </c>
    </row>
    <row r="26" spans="2:17" s="1" customFormat="1" x14ac:dyDescent="0.25">
      <c r="B26" s="20" t="s">
        <v>9</v>
      </c>
      <c r="C26" s="19" t="s">
        <v>6</v>
      </c>
      <c r="D26" s="46">
        <f t="shared" ref="D26:Q26" si="4">D7/D4</f>
        <v>2.6429436185192893E-2</v>
      </c>
      <c r="E26" s="47">
        <f t="shared" si="4"/>
        <v>2.5302450986088999E-2</v>
      </c>
      <c r="F26" s="47">
        <f t="shared" si="4"/>
        <v>1.3285958571284874E-2</v>
      </c>
      <c r="G26" s="47">
        <f t="shared" si="4"/>
        <v>1.2441665932904817E-2</v>
      </c>
      <c r="H26" s="47">
        <f t="shared" si="4"/>
        <v>1.3869852891917134E-2</v>
      </c>
      <c r="I26" s="48">
        <f t="shared" si="4"/>
        <v>1.9964711627833705E-2</v>
      </c>
      <c r="J26" s="79">
        <f t="shared" si="4"/>
        <v>1.3181131933679088E-2</v>
      </c>
      <c r="K26" s="47">
        <f t="shared" si="4"/>
        <v>1.2131375819950238E-2</v>
      </c>
      <c r="L26" s="47">
        <f t="shared" si="4"/>
        <v>1.3666209435025091E-2</v>
      </c>
      <c r="M26" s="47">
        <f t="shared" si="4"/>
        <v>1.239222314750088E-2</v>
      </c>
      <c r="N26" s="47">
        <f t="shared" si="4"/>
        <v>1.2502414357590898E-2</v>
      </c>
      <c r="O26" s="47">
        <f t="shared" si="4"/>
        <v>1.3525206065849994E-2</v>
      </c>
      <c r="P26" s="47">
        <f t="shared" si="4"/>
        <v>2.4215881088132971E-2</v>
      </c>
      <c r="Q26" s="48">
        <f t="shared" si="4"/>
        <v>2.2080403483739103E-2</v>
      </c>
    </row>
    <row r="27" spans="2:17" s="1" customFormat="1" x14ac:dyDescent="0.25">
      <c r="B27" s="22"/>
      <c r="C27" s="70" t="s">
        <v>31</v>
      </c>
      <c r="D27" s="12"/>
      <c r="E27" s="13"/>
      <c r="F27" s="13"/>
      <c r="G27" s="13"/>
      <c r="H27" s="13"/>
      <c r="I27" s="14"/>
      <c r="J27" s="13"/>
      <c r="K27" s="13"/>
      <c r="L27" s="13"/>
      <c r="M27" s="13"/>
      <c r="N27" s="13"/>
      <c r="O27" s="13"/>
      <c r="P27" s="13"/>
      <c r="Q27" s="14"/>
    </row>
    <row r="28" spans="2:17" s="1" customFormat="1" x14ac:dyDescent="0.25">
      <c r="B28" s="18" t="s">
        <v>10</v>
      </c>
      <c r="C28" s="19" t="s">
        <v>59</v>
      </c>
      <c r="D28" s="99" t="s">
        <v>43</v>
      </c>
      <c r="E28" s="100"/>
      <c r="F28" s="100"/>
      <c r="G28" s="100"/>
      <c r="H28" s="100"/>
      <c r="I28" s="100"/>
      <c r="J28" s="100"/>
      <c r="K28" s="100"/>
      <c r="L28" s="100"/>
      <c r="M28" s="100"/>
      <c r="N28" s="100"/>
      <c r="O28" s="100"/>
      <c r="P28" s="100"/>
      <c r="Q28" s="101"/>
    </row>
    <row r="29" spans="2:17" s="1" customFormat="1" x14ac:dyDescent="0.25">
      <c r="B29" s="18" t="s">
        <v>11</v>
      </c>
      <c r="C29" s="19" t="s">
        <v>32</v>
      </c>
      <c r="D29" s="3">
        <v>174220</v>
      </c>
      <c r="E29" s="9">
        <v>168613</v>
      </c>
      <c r="F29" s="4">
        <v>177825</v>
      </c>
      <c r="G29" s="4">
        <v>163863</v>
      </c>
      <c r="H29" s="4">
        <v>169922</v>
      </c>
      <c r="I29" s="5">
        <v>170371</v>
      </c>
      <c r="J29" s="71">
        <v>125879</v>
      </c>
      <c r="K29" s="4">
        <v>143431</v>
      </c>
      <c r="L29" s="4">
        <v>149278</v>
      </c>
      <c r="M29" s="4">
        <v>157740</v>
      </c>
      <c r="N29" s="4">
        <v>168932</v>
      </c>
      <c r="O29" s="4">
        <v>179702</v>
      </c>
      <c r="P29" s="4">
        <v>175860</v>
      </c>
      <c r="Q29" s="5">
        <v>179379</v>
      </c>
    </row>
    <row r="30" spans="2:17" s="1" customFormat="1" x14ac:dyDescent="0.25">
      <c r="B30" s="20" t="s">
        <v>12</v>
      </c>
      <c r="C30" s="19" t="s">
        <v>33</v>
      </c>
      <c r="D30" s="10"/>
      <c r="E30" s="2"/>
      <c r="F30" s="2"/>
      <c r="G30" s="2"/>
      <c r="H30" s="2"/>
      <c r="I30" s="11"/>
      <c r="J30" s="2"/>
      <c r="K30" s="2"/>
      <c r="L30" s="2"/>
      <c r="M30" s="2"/>
      <c r="N30" s="2"/>
      <c r="O30" s="2"/>
      <c r="P30" s="2"/>
      <c r="Q30" s="11"/>
    </row>
    <row r="31" spans="2:17" s="1" customFormat="1" x14ac:dyDescent="0.25">
      <c r="B31" s="21"/>
      <c r="C31" s="67" t="s">
        <v>22</v>
      </c>
      <c r="D31" s="34">
        <v>301373</v>
      </c>
      <c r="E31" s="35">
        <v>301030</v>
      </c>
      <c r="F31" s="35">
        <v>268391</v>
      </c>
      <c r="G31" s="35">
        <v>240274</v>
      </c>
      <c r="H31" s="35">
        <v>235766</v>
      </c>
      <c r="I31" s="36">
        <v>235787</v>
      </c>
      <c r="J31" s="80">
        <v>186940</v>
      </c>
      <c r="K31" s="35">
        <v>203783</v>
      </c>
      <c r="L31" s="35">
        <v>210590</v>
      </c>
      <c r="M31" s="35">
        <v>222070</v>
      </c>
      <c r="N31" s="35">
        <v>237063</v>
      </c>
      <c r="O31" s="35">
        <v>259892</v>
      </c>
      <c r="P31" s="35">
        <v>311849</v>
      </c>
      <c r="Q31" s="36">
        <v>318597</v>
      </c>
    </row>
    <row r="32" spans="2:17" s="1" customFormat="1" x14ac:dyDescent="0.25">
      <c r="B32" s="21"/>
      <c r="C32" s="67" t="s">
        <v>23</v>
      </c>
      <c r="D32" s="37">
        <v>190486</v>
      </c>
      <c r="E32" s="38">
        <v>187573</v>
      </c>
      <c r="F32" s="38">
        <v>197270</v>
      </c>
      <c r="G32" s="38">
        <v>189244</v>
      </c>
      <c r="H32" s="38">
        <v>191225</v>
      </c>
      <c r="I32" s="39">
        <v>190971</v>
      </c>
      <c r="J32" s="81">
        <v>166146</v>
      </c>
      <c r="K32" s="38">
        <v>177549</v>
      </c>
      <c r="L32" s="38">
        <v>181303</v>
      </c>
      <c r="M32" s="38">
        <v>186967</v>
      </c>
      <c r="N32" s="38">
        <v>192081</v>
      </c>
      <c r="O32" s="38">
        <v>195445</v>
      </c>
      <c r="P32" s="38">
        <v>191950</v>
      </c>
      <c r="Q32" s="39">
        <v>194693</v>
      </c>
    </row>
    <row r="33" spans="2:17" s="1" customFormat="1" x14ac:dyDescent="0.25">
      <c r="B33" s="21"/>
      <c r="C33" s="67" t="s">
        <v>24</v>
      </c>
      <c r="D33" s="40">
        <v>436074</v>
      </c>
      <c r="E33" s="41">
        <v>429262</v>
      </c>
      <c r="F33" s="41">
        <v>467533</v>
      </c>
      <c r="G33" s="41">
        <v>459727</v>
      </c>
      <c r="H33" s="41">
        <v>470695</v>
      </c>
      <c r="I33" s="42">
        <v>469932</v>
      </c>
      <c r="J33" s="77">
        <v>398755</v>
      </c>
      <c r="K33" s="41">
        <v>426722</v>
      </c>
      <c r="L33" s="41">
        <v>435653</v>
      </c>
      <c r="M33" s="41">
        <v>450037</v>
      </c>
      <c r="N33" s="41">
        <v>463393</v>
      </c>
      <c r="O33" s="41">
        <v>473118</v>
      </c>
      <c r="P33" s="41">
        <v>440544</v>
      </c>
      <c r="Q33" s="42">
        <v>447949</v>
      </c>
    </row>
    <row r="34" spans="2:17" s="1" customFormat="1" x14ac:dyDescent="0.25">
      <c r="B34" s="21"/>
      <c r="C34" s="67" t="s">
        <v>21</v>
      </c>
      <c r="D34" s="40">
        <v>109490</v>
      </c>
      <c r="E34" s="41">
        <v>107076</v>
      </c>
      <c r="F34" s="41">
        <v>115164</v>
      </c>
      <c r="G34" s="41">
        <v>113779</v>
      </c>
      <c r="H34" s="41">
        <v>116735</v>
      </c>
      <c r="I34" s="42">
        <v>117595</v>
      </c>
      <c r="J34" s="77">
        <v>100372</v>
      </c>
      <c r="K34" s="41">
        <v>108148</v>
      </c>
      <c r="L34" s="41">
        <v>110478</v>
      </c>
      <c r="M34" s="41">
        <v>114713</v>
      </c>
      <c r="N34" s="41">
        <v>118158</v>
      </c>
      <c r="O34" s="41">
        <v>121083</v>
      </c>
      <c r="P34" s="41">
        <v>114567</v>
      </c>
      <c r="Q34" s="42">
        <v>116663</v>
      </c>
    </row>
    <row r="35" spans="2:17" s="1" customFormat="1" x14ac:dyDescent="0.25">
      <c r="B35" s="23"/>
      <c r="C35" s="68" t="s">
        <v>25</v>
      </c>
      <c r="D35" s="43">
        <v>54311</v>
      </c>
      <c r="E35" s="44">
        <v>55904</v>
      </c>
      <c r="F35" s="44">
        <v>58402</v>
      </c>
      <c r="G35" s="44">
        <v>57648</v>
      </c>
      <c r="H35" s="44">
        <v>58964</v>
      </c>
      <c r="I35" s="45">
        <v>60245</v>
      </c>
      <c r="J35" s="74">
        <v>45492</v>
      </c>
      <c r="K35" s="44">
        <v>48206</v>
      </c>
      <c r="L35" s="44">
        <v>49590</v>
      </c>
      <c r="M35" s="44">
        <v>51429</v>
      </c>
      <c r="N35" s="44">
        <v>53793</v>
      </c>
      <c r="O35" s="44">
        <v>56334</v>
      </c>
      <c r="P35" s="44">
        <v>55869</v>
      </c>
      <c r="Q35" s="45">
        <v>57569</v>
      </c>
    </row>
    <row r="36" spans="2:17" s="1" customFormat="1" x14ac:dyDescent="0.25">
      <c r="B36" s="20" t="s">
        <v>13</v>
      </c>
      <c r="C36" s="19" t="s">
        <v>26</v>
      </c>
      <c r="D36" s="10"/>
      <c r="E36" s="2"/>
      <c r="F36" s="2"/>
      <c r="G36" s="2"/>
      <c r="H36" s="2"/>
      <c r="I36" s="11"/>
      <c r="J36" s="2"/>
      <c r="K36" s="2"/>
      <c r="L36" s="2"/>
      <c r="M36" s="2"/>
      <c r="N36" s="2"/>
      <c r="O36" s="2"/>
      <c r="P36" s="2"/>
      <c r="Q36" s="11"/>
    </row>
    <row r="37" spans="2:17" s="1" customFormat="1" x14ac:dyDescent="0.25">
      <c r="B37" s="21"/>
      <c r="C37" s="67" t="s">
        <v>22</v>
      </c>
      <c r="D37" s="25">
        <f t="shared" ref="D37:Q37" si="5">D31/D$5</f>
        <v>0.28288425111558746</v>
      </c>
      <c r="E37" s="26">
        <f t="shared" si="5"/>
        <v>0.28646688306559437</v>
      </c>
      <c r="F37" s="26">
        <f t="shared" si="5"/>
        <v>0.25137751819129495</v>
      </c>
      <c r="G37" s="26">
        <f t="shared" si="5"/>
        <v>0.23652274919772409</v>
      </c>
      <c r="H37" s="26">
        <f t="shared" si="5"/>
        <v>0.23023214027631841</v>
      </c>
      <c r="I37" s="27">
        <f t="shared" si="5"/>
        <v>0.2302022923866987</v>
      </c>
      <c r="J37" s="82">
        <f t="shared" si="5"/>
        <v>0.21625811228208183</v>
      </c>
      <c r="K37" s="26">
        <f t="shared" si="5"/>
        <v>0.21888990573414796</v>
      </c>
      <c r="L37" s="26">
        <f t="shared" si="5"/>
        <v>0.22147482313249262</v>
      </c>
      <c r="M37" s="26">
        <f t="shared" si="5"/>
        <v>0.2254510899966802</v>
      </c>
      <c r="N37" s="26">
        <f t="shared" si="5"/>
        <v>0.23192039711438561</v>
      </c>
      <c r="O37" s="26">
        <f t="shared" si="5"/>
        <v>0.24514066073997218</v>
      </c>
      <c r="P37" s="26">
        <f t="shared" si="5"/>
        <v>0.29046307516483844</v>
      </c>
      <c r="Q37" s="27">
        <f t="shared" si="5"/>
        <v>0.29264549054404465</v>
      </c>
    </row>
    <row r="38" spans="2:17" s="1" customFormat="1" x14ac:dyDescent="0.25">
      <c r="B38" s="21"/>
      <c r="C38" s="67" t="s">
        <v>23</v>
      </c>
      <c r="D38" s="28">
        <f t="shared" ref="D38:Q38" si="6">D32/D$5</f>
        <v>0.17879999023802329</v>
      </c>
      <c r="E38" s="29">
        <f t="shared" si="6"/>
        <v>0.17849866344637655</v>
      </c>
      <c r="F38" s="29">
        <f t="shared" si="6"/>
        <v>0.18476492510403389</v>
      </c>
      <c r="G38" s="29">
        <f t="shared" si="6"/>
        <v>0.18628944933356958</v>
      </c>
      <c r="H38" s="29">
        <f t="shared" si="6"/>
        <v>0.18673659910393775</v>
      </c>
      <c r="I38" s="30">
        <f t="shared" si="6"/>
        <v>0.18644777693163844</v>
      </c>
      <c r="J38" s="83">
        <f t="shared" si="6"/>
        <v>0.1922029545480837</v>
      </c>
      <c r="K38" s="29">
        <f t="shared" si="6"/>
        <v>0.19071111855842851</v>
      </c>
      <c r="L38" s="29">
        <f t="shared" si="6"/>
        <v>0.19067405792483169</v>
      </c>
      <c r="M38" s="29">
        <f t="shared" si="6"/>
        <v>0.18981363508537538</v>
      </c>
      <c r="N38" s="29">
        <f t="shared" si="6"/>
        <v>0.18791419073464988</v>
      </c>
      <c r="O38" s="29">
        <f t="shared" si="6"/>
        <v>0.18435164005942414</v>
      </c>
      <c r="P38" s="29">
        <f t="shared" si="6"/>
        <v>0.17878648729959287</v>
      </c>
      <c r="Q38" s="30">
        <f t="shared" si="6"/>
        <v>0.17883416507528849</v>
      </c>
    </row>
    <row r="39" spans="2:17" s="1" customFormat="1" x14ac:dyDescent="0.25">
      <c r="B39" s="21"/>
      <c r="C39" s="67" t="s">
        <v>24</v>
      </c>
      <c r="D39" s="28">
        <f t="shared" ref="D39:Q39" si="7">D33/D$5</f>
        <v>0.40932156139063114</v>
      </c>
      <c r="E39" s="29">
        <f t="shared" si="7"/>
        <v>0.4084953232518459</v>
      </c>
      <c r="F39" s="29">
        <f t="shared" si="7"/>
        <v>0.43789577598552376</v>
      </c>
      <c r="G39" s="29">
        <f t="shared" si="7"/>
        <v>0.4525495639162877</v>
      </c>
      <c r="H39" s="29">
        <f t="shared" si="7"/>
        <v>0.45964692647524108</v>
      </c>
      <c r="I39" s="30">
        <f t="shared" si="7"/>
        <v>0.45880147618768674</v>
      </c>
      <c r="J39" s="83">
        <f t="shared" si="7"/>
        <v>0.46129241234108026</v>
      </c>
      <c r="K39" s="29">
        <f t="shared" si="7"/>
        <v>0.45835589011196753</v>
      </c>
      <c r="L39" s="29">
        <f t="shared" si="7"/>
        <v>0.45817071618851707</v>
      </c>
      <c r="M39" s="29">
        <f t="shared" si="7"/>
        <v>0.45688896378995802</v>
      </c>
      <c r="N39" s="29">
        <f t="shared" si="7"/>
        <v>0.45334062498165673</v>
      </c>
      <c r="O39" s="29">
        <f t="shared" si="7"/>
        <v>0.44626406017874409</v>
      </c>
      <c r="P39" s="29">
        <f t="shared" si="7"/>
        <v>0.41033245251842587</v>
      </c>
      <c r="Q39" s="30">
        <f t="shared" si="7"/>
        <v>0.41146104590976773</v>
      </c>
    </row>
    <row r="40" spans="2:17" s="1" customFormat="1" x14ac:dyDescent="0.25">
      <c r="B40" s="21"/>
      <c r="C40" s="67" t="s">
        <v>21</v>
      </c>
      <c r="D40" s="28">
        <f t="shared" ref="D40:Q40" si="8">D34/D$5</f>
        <v>0.10277296458092022</v>
      </c>
      <c r="E40" s="29">
        <f t="shared" si="8"/>
        <v>0.10189591725453138</v>
      </c>
      <c r="F40" s="29">
        <f t="shared" si="8"/>
        <v>0.10786367838333734</v>
      </c>
      <c r="G40" s="29">
        <f t="shared" si="8"/>
        <v>0.1120026381588014</v>
      </c>
      <c r="H40" s="29">
        <f t="shared" si="8"/>
        <v>0.11399501580022578</v>
      </c>
      <c r="I40" s="30">
        <f t="shared" si="8"/>
        <v>0.11480971628297502</v>
      </c>
      <c r="J40" s="83">
        <f t="shared" si="8"/>
        <v>0.11611350832340386</v>
      </c>
      <c r="K40" s="29">
        <f t="shared" si="8"/>
        <v>0.11616526170159745</v>
      </c>
      <c r="L40" s="29">
        <f t="shared" si="8"/>
        <v>0.11618830670986997</v>
      </c>
      <c r="M40" s="29">
        <f t="shared" si="8"/>
        <v>0.11645954377803926</v>
      </c>
      <c r="N40" s="29">
        <f t="shared" si="8"/>
        <v>0.1155948008851722</v>
      </c>
      <c r="O40" s="29">
        <f t="shared" si="8"/>
        <v>0.11421038979413776</v>
      </c>
      <c r="P40" s="29">
        <f t="shared" si="8"/>
        <v>0.10671024480569136</v>
      </c>
      <c r="Q40" s="30">
        <f t="shared" si="8"/>
        <v>0.10716014546069136</v>
      </c>
    </row>
    <row r="41" spans="2:17" s="1" customFormat="1" ht="13.8" thickBot="1" x14ac:dyDescent="0.3">
      <c r="B41" s="24"/>
      <c r="C41" s="69" t="s">
        <v>25</v>
      </c>
      <c r="D41" s="31">
        <f t="shared" ref="D41:Q41" si="9">D35/D$5</f>
        <v>5.0979107492504866E-2</v>
      </c>
      <c r="E41" s="32">
        <f t="shared" si="9"/>
        <v>5.3199497162737891E-2</v>
      </c>
      <c r="F41" s="32">
        <f t="shared" si="9"/>
        <v>5.4699858852972003E-2</v>
      </c>
      <c r="G41" s="32">
        <f t="shared" si="9"/>
        <v>5.6747977083456379E-2</v>
      </c>
      <c r="H41" s="32">
        <f t="shared" si="9"/>
        <v>5.7580006952880562E-2</v>
      </c>
      <c r="I41" s="33">
        <f t="shared" si="9"/>
        <v>5.8818073536016244E-2</v>
      </c>
      <c r="J41" s="84">
        <f t="shared" si="9"/>
        <v>5.2626586305426701E-2</v>
      </c>
      <c r="K41" s="32">
        <f t="shared" si="9"/>
        <v>5.1779622421008309E-2</v>
      </c>
      <c r="L41" s="32">
        <f t="shared" si="9"/>
        <v>5.2153171941404189E-2</v>
      </c>
      <c r="M41" s="32">
        <f t="shared" si="9"/>
        <v>5.2212023719724714E-2</v>
      </c>
      <c r="N41" s="32">
        <f t="shared" si="9"/>
        <v>5.2626069534149764E-2</v>
      </c>
      <c r="O41" s="32">
        <f t="shared" si="9"/>
        <v>5.3136510481760088E-2</v>
      </c>
      <c r="P41" s="32">
        <f t="shared" si="9"/>
        <v>5.2037625730351415E-2</v>
      </c>
      <c r="Q41" s="33">
        <f t="shared" si="9"/>
        <v>5.2879682624538543E-2</v>
      </c>
    </row>
    <row r="44" spans="2:17" x14ac:dyDescent="0.25">
      <c r="F44">
        <v>0</v>
      </c>
    </row>
  </sheetData>
  <mergeCells count="16">
    <mergeCell ref="B2:C3"/>
    <mergeCell ref="D28:Q28"/>
    <mergeCell ref="O2:O3"/>
    <mergeCell ref="P2:P3"/>
    <mergeCell ref="Q2:Q3"/>
    <mergeCell ref="J2:J3"/>
    <mergeCell ref="K2:K3"/>
    <mergeCell ref="L2:L3"/>
    <mergeCell ref="M2:M3"/>
    <mergeCell ref="N2:N3"/>
    <mergeCell ref="D2:D3"/>
    <mergeCell ref="E2:E3"/>
    <mergeCell ref="F2:F3"/>
    <mergeCell ref="G2:G3"/>
    <mergeCell ref="H2:H3"/>
    <mergeCell ref="I2:I3"/>
  </mergeCells>
  <pageMargins left="0.7" right="0.7" top="0.78740157499999996" bottom="0.78740157499999996" header="0.3" footer="0.3"/>
  <pageSetup paperSize="9" scale="29"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"/>
  <sheetViews>
    <sheetView showGridLines="0" workbookViewId="0"/>
  </sheetViews>
  <sheetFormatPr defaultRowHeight="13.2" x14ac:dyDescent="0.25"/>
  <cols>
    <col min="1" max="2" width="3.5546875" customWidth="1"/>
    <col min="3" max="3" width="52.5546875" bestFit="1" customWidth="1"/>
    <col min="4" max="17" width="9.77734375" customWidth="1"/>
  </cols>
  <sheetData>
    <row r="1" spans="2:17" ht="13.8" thickBot="1" x14ac:dyDescent="0.3"/>
    <row r="2" spans="2:17" ht="12.75" customHeight="1" x14ac:dyDescent="0.25">
      <c r="B2" s="95" t="s">
        <v>58</v>
      </c>
      <c r="C2" s="96"/>
      <c r="D2" s="108" t="s">
        <v>44</v>
      </c>
      <c r="E2" s="110" t="s">
        <v>45</v>
      </c>
      <c r="F2" s="102" t="s">
        <v>48</v>
      </c>
      <c r="G2" s="102" t="s">
        <v>49</v>
      </c>
      <c r="H2" s="102" t="s">
        <v>50</v>
      </c>
      <c r="I2" s="106" t="s">
        <v>51</v>
      </c>
      <c r="J2" s="108" t="s">
        <v>52</v>
      </c>
      <c r="K2" s="110" t="s">
        <v>53</v>
      </c>
      <c r="L2" s="102" t="s">
        <v>54</v>
      </c>
      <c r="M2" s="102" t="s">
        <v>56</v>
      </c>
      <c r="N2" s="102" t="s">
        <v>55</v>
      </c>
      <c r="O2" s="102" t="s">
        <v>57</v>
      </c>
      <c r="P2" s="104" t="s">
        <v>46</v>
      </c>
      <c r="Q2" s="106" t="s">
        <v>47</v>
      </c>
    </row>
    <row r="3" spans="2:17" ht="13.8" thickBot="1" x14ac:dyDescent="0.3">
      <c r="B3" s="97"/>
      <c r="C3" s="98"/>
      <c r="D3" s="109"/>
      <c r="E3" s="111"/>
      <c r="F3" s="103"/>
      <c r="G3" s="103"/>
      <c r="H3" s="103"/>
      <c r="I3" s="107"/>
      <c r="J3" s="109"/>
      <c r="K3" s="111"/>
      <c r="L3" s="103"/>
      <c r="M3" s="103"/>
      <c r="N3" s="103"/>
      <c r="O3" s="103"/>
      <c r="P3" s="105"/>
      <c r="Q3" s="107"/>
    </row>
    <row r="4" spans="2:17" ht="13.8" thickBot="1" x14ac:dyDescent="0.3">
      <c r="B4" s="24" t="s">
        <v>0</v>
      </c>
      <c r="C4" s="90" t="s">
        <v>61</v>
      </c>
      <c r="D4" s="91">
        <v>213077</v>
      </c>
      <c r="E4" s="92">
        <v>221586</v>
      </c>
      <c r="F4" s="92">
        <v>226989</v>
      </c>
      <c r="G4" s="92">
        <v>233195</v>
      </c>
      <c r="H4" s="92">
        <v>239080</v>
      </c>
      <c r="I4" s="93">
        <v>243875</v>
      </c>
      <c r="J4" s="94">
        <v>201029</v>
      </c>
      <c r="K4" s="92">
        <v>200760</v>
      </c>
      <c r="L4" s="92">
        <v>203281</v>
      </c>
      <c r="M4" s="92">
        <v>203480</v>
      </c>
      <c r="N4" s="92">
        <v>207513</v>
      </c>
      <c r="O4" s="92">
        <v>213689</v>
      </c>
      <c r="P4" s="92">
        <v>217915</v>
      </c>
      <c r="Q4" s="93">
        <v>222737</v>
      </c>
    </row>
  </sheetData>
  <mergeCells count="15">
    <mergeCell ref="O2:O3"/>
    <mergeCell ref="P2:P3"/>
    <mergeCell ref="Q2:Q3"/>
    <mergeCell ref="I2:I3"/>
    <mergeCell ref="J2:J3"/>
    <mergeCell ref="K2:K3"/>
    <mergeCell ref="L2:L3"/>
    <mergeCell ref="M2:M3"/>
    <mergeCell ref="N2:N3"/>
    <mergeCell ref="H2:H3"/>
    <mergeCell ref="B2:C3"/>
    <mergeCell ref="D2:D3"/>
    <mergeCell ref="E2:E3"/>
    <mergeCell ref="F2:F3"/>
    <mergeCell ref="G2:G3"/>
  </mergeCells>
  <pageMargins left="0.7" right="0.7" top="0.78740157499999996" bottom="0.78740157499999996" header="0.3" footer="0.3"/>
  <customProperties>
    <customPr name="_pios_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DPP</vt:lpstr>
      <vt:lpstr>DPČ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Holická Michaela (ČSSZ 36)</dc:creator>
  <cp:lastModifiedBy>Mik Tomáš (ČSSZ 36)</cp:lastModifiedBy>
  <cp:lastPrinted>2025-10-22T12:25:44Z</cp:lastPrinted>
  <dcterms:created xsi:type="dcterms:W3CDTF">2025-10-21T07:39:23Z</dcterms:created>
  <dcterms:modified xsi:type="dcterms:W3CDTF">2025-10-31T08:45:53Z</dcterms:modified>
</cp:coreProperties>
</file>